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ttlerockgov-my.sharepoint.com/personal/eramirez_littlerock_gov/Documents/Desktop/"/>
    </mc:Choice>
  </mc:AlternateContent>
  <xr:revisionPtr revIDLastSave="1" documentId="8_{2D464EEC-B47D-4C64-9787-6AC53AA5350F}" xr6:coauthVersionLast="47" xr6:coauthVersionMax="47" xr10:uidLastSave="{B5CFDF01-95AB-4FBC-8623-4C02401267D0}"/>
  <bookViews>
    <workbookView xWindow="28680" yWindow="-120" windowWidth="29040" windowHeight="15720" activeTab="2" xr2:uid="{00000000-000D-0000-FFFF-FFFF00000000}"/>
  </bookViews>
  <sheets>
    <sheet name="Instructions" sheetId="4" r:id="rId1"/>
    <sheet name="Travel Worksheet" sheetId="3" r:id="rId2"/>
    <sheet name="Travel Advance_City Paid Expens" sheetId="1" r:id="rId3"/>
    <sheet name="Final Expense Report" sheetId="2" r:id="rId4"/>
    <sheet name="Meal Countsheet" sheetId="5" r:id="rId5"/>
  </sheets>
  <definedNames>
    <definedName name="Day">'Final Expense Report'!$N$13:$O$23</definedName>
    <definedName name="_xlnm.Print_Area" localSheetId="3">'Final Expense Report'!$A$1:$K$42</definedName>
    <definedName name="_xlnm.Print_Area" localSheetId="0">Instructions!$A$1:$I$50</definedName>
    <definedName name="_xlnm.Print_Area" localSheetId="2">'Travel Advance_City Paid Expens'!$A$1:$J$63</definedName>
    <definedName name="_xlnm.Print_Area" localSheetId="1">'Travel Worksheet'!$A$1:$K$43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C22" i="3"/>
  <c r="D22" i="3"/>
  <c r="E22" i="3"/>
  <c r="F22" i="3"/>
  <c r="G22" i="3"/>
  <c r="H22" i="3"/>
  <c r="I22" i="3"/>
  <c r="G23" i="1"/>
  <c r="J21" i="3"/>
  <c r="F22" i="1" s="1"/>
  <c r="J20" i="3"/>
  <c r="E22" i="1" s="1"/>
  <c r="J19" i="3"/>
  <c r="D22" i="1" s="1"/>
  <c r="H28" i="1"/>
  <c r="J22" i="3" l="1"/>
  <c r="G21" i="1"/>
  <c r="H23" i="1"/>
  <c r="I20" i="2" l="1"/>
  <c r="I23" i="2"/>
  <c r="I16" i="2" l="1"/>
  <c r="J16" i="2" s="1"/>
  <c r="I15" i="2"/>
  <c r="F34" i="2" l="1"/>
  <c r="K31" i="2"/>
  <c r="K26" i="2"/>
  <c r="I22" i="2"/>
  <c r="I21" i="2"/>
  <c r="J21" i="2" s="1"/>
  <c r="F19" i="2"/>
  <c r="B18" i="2" s="1"/>
  <c r="I18" i="2" s="1"/>
  <c r="J18" i="2" s="1"/>
  <c r="C13" i="2"/>
  <c r="D13" i="2" s="1"/>
  <c r="E13" i="2" s="1"/>
  <c r="F13" i="2" s="1"/>
  <c r="G13" i="2" s="1"/>
  <c r="H13" i="2" s="1"/>
  <c r="C12" i="2"/>
  <c r="D12" i="2" s="1"/>
  <c r="E12" i="2" s="1"/>
  <c r="F12" i="2" s="1"/>
  <c r="G12" i="2" s="1"/>
  <c r="H12" i="2" s="1"/>
  <c r="I32" i="1"/>
  <c r="G19" i="1"/>
  <c r="J42" i="3"/>
  <c r="I62" i="1"/>
  <c r="J29" i="3"/>
  <c r="J30" i="3" s="1"/>
  <c r="J26" i="2" l="1"/>
  <c r="K30" i="2" s="1"/>
  <c r="J27" i="2"/>
  <c r="H21" i="1" l="1"/>
  <c r="H32" i="1" s="1"/>
  <c r="H34" i="1" l="1"/>
  <c r="K29" i="2"/>
  <c r="K32" i="2" s="1"/>
  <c r="K33" i="2" l="1"/>
  <c r="K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P.I.T. Laptop - Finance</author>
  </authors>
  <commentList>
    <comment ref="D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 xml:space="preserve">Use dd mmm yy format.
(example 09 Jul 01).
</t>
        </r>
      </text>
    </comment>
    <comment ref="E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Use h:mm AM or PM format.
 ( Example -  2:30 PM)</t>
        </r>
      </text>
    </comment>
    <comment ref="I9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Use dd mmm yy format.
(example 09 Jul 01).
</t>
        </r>
      </text>
    </comment>
    <comment ref="J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Use h:mm AM or PM format.
 ( Example -  2:30 PM)</t>
        </r>
      </text>
    </comment>
    <comment ref="D12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Use dd mmm yy format.
(example 09 Jul 01).
</t>
        </r>
      </text>
    </comment>
    <comment ref="E12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Use h:mm AM or PM format.
 ( Example -  2:30 PM)</t>
        </r>
      </text>
    </comment>
    <comment ref="I12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 xml:space="preserve">Use dd mmm yy format.
(example 09 Jul 01).
</t>
        </r>
      </text>
    </comment>
    <comment ref="J12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Use h:mm AM or PM format.
 ( Example -  2:30 PM)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Stewart E. Smith</author>
  </authors>
  <commentList>
    <comment ref="G19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
This will be computed for you based on the miles and the established rate per mile.</t>
        </r>
      </text>
    </comment>
    <comment ref="G21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
This is computed from the data you enter to the left.
</t>
        </r>
      </text>
    </comment>
    <comment ref="G23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
This is computed from the data you enter to the left.
</t>
        </r>
      </text>
    </comment>
    <comment ref="H32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
The total of the items above will be automatically entered here.</t>
        </r>
      </text>
    </comment>
    <comment ref="I32" authorId="0" shapeId="0" xr:uid="{00000000-0006-0000-0200-000005000000}">
      <text>
        <r>
          <rPr>
            <sz val="8"/>
            <color indexed="81"/>
            <rFont val="Tahoma"/>
            <family val="2"/>
          </rPr>
          <t xml:space="preserve">
The total of the items above will be automatically entered here.</t>
        </r>
      </text>
    </comment>
    <comment ref="N210" authorId="0" shapeId="0" xr:uid="{00000000-0006-0000-0200-000006000000}">
      <text>
        <r>
          <rPr>
            <sz val="8"/>
            <color indexed="81"/>
            <rFont val="Tahoma"/>
            <family val="2"/>
          </rPr>
          <t xml:space="preserve">
This will be computed for you based on the miles and the established rate per mile.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Stewart E. Smith</author>
  </authors>
  <commentList>
    <comment ref="B18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Enter miles in </t>
        </r>
        <r>
          <rPr>
            <b/>
            <sz val="8"/>
            <color indexed="81"/>
            <rFont val="Tahoma"/>
            <family val="2"/>
          </rPr>
          <t>Miles per trip</t>
        </r>
        <r>
          <rPr>
            <sz val="8"/>
            <color indexed="81"/>
            <rFont val="Tahoma"/>
            <family val="2"/>
          </rPr>
          <t xml:space="preserve"> section below and this figure will be automatically computed and entered here.</t>
        </r>
      </text>
    </comment>
    <comment ref="E41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
Enter the date of this expense report.</t>
        </r>
      </text>
    </comment>
  </commentList>
</comments>
</file>

<file path=xl/sharedStrings.xml><?xml version="1.0" encoding="utf-8"?>
<sst xmlns="http://schemas.openxmlformats.org/spreadsheetml/2006/main" count="289" uniqueCount="229">
  <si>
    <t>city of little rock</t>
  </si>
  <si>
    <t>NAME:</t>
  </si>
  <si>
    <t>DEPT.</t>
  </si>
  <si>
    <t>PURPOSE:</t>
  </si>
  <si>
    <t>(Attend convention, seminar, school, etc.)</t>
  </si>
  <si>
    <t>DEPART:</t>
  </si>
  <si>
    <t>ARRIVE:</t>
  </si>
  <si>
    <t>Date</t>
  </si>
  <si>
    <t>Time</t>
  </si>
  <si>
    <t>Location</t>
  </si>
  <si>
    <t>1  TRANSPORTATION:</t>
  </si>
  <si>
    <t>*</t>
  </si>
  <si>
    <t xml:space="preserve">    a.  Airfare</t>
  </si>
  <si>
    <t xml:space="preserve">miles x </t>
  </si>
  <si>
    <t>2  FOOD</t>
  </si>
  <si>
    <t>Meals</t>
  </si>
  <si>
    <t>3  LODGING</t>
  </si>
  <si>
    <t xml:space="preserve"> nights at</t>
  </si>
  <si>
    <t>4  REGISTRATION (Attach Itinerary.)</t>
  </si>
  <si>
    <t>* Denotes Receipts Mandatory</t>
  </si>
  <si>
    <t>TOTAL ESTIMATED COST</t>
  </si>
  <si>
    <t>Travel advance desired?</t>
  </si>
  <si>
    <t>Yes</t>
  </si>
  <si>
    <t>No</t>
  </si>
  <si>
    <t>Date:</t>
  </si>
  <si>
    <t>Department Director Signature</t>
  </si>
  <si>
    <t>Dept. Travel Representative</t>
  </si>
  <si>
    <t>General Government</t>
  </si>
  <si>
    <t xml:space="preserve">Mayor/Board of Directors </t>
  </si>
  <si>
    <t xml:space="preserve">City Manager </t>
  </si>
  <si>
    <t xml:space="preserve">City Attorney </t>
  </si>
  <si>
    <t>Community Programs</t>
  </si>
  <si>
    <t>1st Division Court - Criminal</t>
  </si>
  <si>
    <t>2nd Division Court - Traffic</t>
  </si>
  <si>
    <t>3rd Division Court - Environmental</t>
  </si>
  <si>
    <t>Finance</t>
  </si>
  <si>
    <t>Human Resources</t>
  </si>
  <si>
    <t>Information Technology</t>
  </si>
  <si>
    <t>Planning &amp; Development</t>
  </si>
  <si>
    <t>Public Works</t>
  </si>
  <si>
    <t>Parks &amp; Recreation</t>
  </si>
  <si>
    <t>Zoo</t>
  </si>
  <si>
    <t>Fire Department</t>
  </si>
  <si>
    <t>Police Department</t>
  </si>
  <si>
    <t>Fleet Services</t>
  </si>
  <si>
    <t>CITY OF LITTLE ROCK</t>
  </si>
  <si>
    <t>TRAVEL FROM/TO:</t>
  </si>
  <si>
    <t>FROM/TO:</t>
  </si>
  <si>
    <t>Day-----&gt;</t>
  </si>
  <si>
    <t>Tue</t>
  </si>
  <si>
    <t>Date-----&gt;</t>
  </si>
  <si>
    <t>Totals</t>
  </si>
  <si>
    <t>Personal Vehicle</t>
  </si>
  <si>
    <t>Miles per trip</t>
  </si>
  <si>
    <t>at</t>
  </si>
  <si>
    <t xml:space="preserve"> =</t>
  </si>
  <si>
    <t>SIGNED:</t>
  </si>
  <si>
    <t>DATE:</t>
  </si>
  <si>
    <t>RECAP</t>
  </si>
  <si>
    <t>AMOUNT</t>
  </si>
  <si>
    <t>Expenses</t>
  </si>
  <si>
    <t>Difference</t>
  </si>
  <si>
    <t>Due to City</t>
  </si>
  <si>
    <t>Reimbursed</t>
  </si>
  <si>
    <t>Fri</t>
  </si>
  <si>
    <t>Sat</t>
  </si>
  <si>
    <t>Mon</t>
  </si>
  <si>
    <t>Sun</t>
  </si>
  <si>
    <t>VENDOR#:</t>
  </si>
  <si>
    <t>ACCOUNTING UNIT:</t>
  </si>
  <si>
    <t>REPORT DATE:</t>
  </si>
  <si>
    <t>EXPENSE REPORT #:</t>
  </si>
  <si>
    <t>ACTIVITY:</t>
  </si>
  <si>
    <t>Employee</t>
  </si>
  <si>
    <t>Paid</t>
  </si>
  <si>
    <t>City</t>
  </si>
  <si>
    <t>Employee Paid</t>
  </si>
  <si>
    <t>Expense</t>
  </si>
  <si>
    <t>City Paid</t>
  </si>
  <si>
    <t>Please Fill in Proper Column</t>
  </si>
  <si>
    <t>Advance Amt:</t>
  </si>
  <si>
    <t>Expense Amt:</t>
  </si>
  <si>
    <t>Grand Total For Trip:</t>
  </si>
  <si>
    <t xml:space="preserve">     I hereby certify that the above expenditures represent cash spent for legitimate City business and includes no items of a personal</t>
  </si>
  <si>
    <t xml:space="preserve">     nature.  If I have not completed my Travel Expense Report within 20 days from my return from travel, I authorize the Finance</t>
  </si>
  <si>
    <t xml:space="preserve">     Department to deduct the amount of money advanced from my next paycheck.</t>
  </si>
  <si>
    <t>Amount:</t>
  </si>
  <si>
    <t>Airfare *</t>
  </si>
  <si>
    <t>Hotel/Motel *</t>
  </si>
  <si>
    <t>Registration *</t>
  </si>
  <si>
    <t>City Car - Fuel *</t>
  </si>
  <si>
    <t>* Items require receipts / documentation to back-up reimbursement request.</t>
  </si>
  <si>
    <t>Thu</t>
  </si>
  <si>
    <t>Wed</t>
  </si>
  <si>
    <t>Airline:</t>
  </si>
  <si>
    <t>Cost:</t>
  </si>
  <si>
    <t>Flight #:</t>
  </si>
  <si>
    <t>Nightly Rate:</t>
  </si>
  <si>
    <t>X</t>
  </si>
  <si>
    <t>A = Advance</t>
  </si>
  <si>
    <t>( 1. )</t>
  </si>
  <si>
    <t>( 2. )</t>
  </si>
  <si>
    <t>( 3, )</t>
  </si>
  <si>
    <t>ADVANCE PAYMENTS (EMPLOYEE PAID)</t>
  </si>
  <si>
    <t>Amount</t>
  </si>
  <si>
    <t>Total City Paid Expenses</t>
  </si>
  <si>
    <t>Final Travel Expense Report</t>
  </si>
  <si>
    <t>Travel Advance Request #:</t>
  </si>
  <si>
    <r>
      <t>Advance Date:</t>
    </r>
    <r>
      <rPr>
        <sz val="10"/>
        <rFont val="Arial"/>
        <family val="2"/>
      </rPr>
      <t xml:space="preserve">  Take the first day of travel, move back exactly one week, then move</t>
    </r>
  </si>
  <si>
    <t xml:space="preserve">The City-Paid Travel Expense Invoice # is made up of the following Components: </t>
  </si>
  <si>
    <t>City-Paid Travel Exp. Invoice #</t>
  </si>
  <si>
    <t>Traveler's Name:</t>
  </si>
  <si>
    <t>The Final Travel Expense Report # is made up of the following components:</t>
  </si>
  <si>
    <t>Vendor:</t>
  </si>
  <si>
    <t>Address:</t>
  </si>
  <si>
    <t>City, State, Zip</t>
  </si>
  <si>
    <t xml:space="preserve">FTER1  Revised </t>
  </si>
  <si>
    <t>CITY PAID EXPENSES (Post Here and Amounts Above on Right-City Paid)</t>
  </si>
  <si>
    <t>ADVANCE</t>
  </si>
  <si>
    <t>Payback</t>
  </si>
  <si>
    <t xml:space="preserve">PAYBACK REIMBURSEMENT </t>
  </si>
  <si>
    <t>Payback Reimbursement #</t>
  </si>
  <si>
    <t>Taxi/Shuttle *</t>
  </si>
  <si>
    <t>Days @</t>
  </si>
  <si>
    <t>Rental Car/Other *</t>
  </si>
  <si>
    <t>6  Other - attach explanation</t>
  </si>
  <si>
    <t>Total Trip:</t>
  </si>
  <si>
    <t>5  CHECKED BAGGAGE FEE</t>
  </si>
  <si>
    <t>Items: (Rental Cars/Books/Tapes, Tips, etc.)</t>
  </si>
  <si>
    <t>Baggage Fees *</t>
  </si>
  <si>
    <t>TRAVEL TO:</t>
  </si>
  <si>
    <t>ADVANCE COSTS</t>
  </si>
  <si>
    <t xml:space="preserve">    b.  Gasoline (City Vehicle Only)</t>
  </si>
  <si>
    <t xml:space="preserve">    c.  Personal Vehicle (Two-way Mileage)</t>
  </si>
  <si>
    <t xml:space="preserve">    d.  Taxi/Shuttle (Receipt required for each ride)</t>
  </si>
  <si>
    <t>(Number Ea.)</t>
  </si>
  <si>
    <t>ADVANCE #</t>
  </si>
  <si>
    <t>Invoice Type</t>
  </si>
  <si>
    <t>Vendor #</t>
  </si>
  <si>
    <t>Vendor Name</t>
  </si>
  <si>
    <t>Traveler's Vender#</t>
  </si>
  <si>
    <t>Total:</t>
  </si>
  <si>
    <t>Travel Worksheet</t>
  </si>
  <si>
    <t xml:space="preserve"> Lodging</t>
  </si>
  <si>
    <t xml:space="preserve"> Registration</t>
  </si>
  <si>
    <t xml:space="preserve"> Other Exp.</t>
  </si>
  <si>
    <t xml:space="preserve"> Airfare</t>
  </si>
  <si>
    <t>Lunch</t>
  </si>
  <si>
    <t>Dinner</t>
  </si>
  <si>
    <t>Breakfast</t>
  </si>
  <si>
    <t>Day/Date</t>
  </si>
  <si>
    <t>A Final Travel Expense Report (FTER1) must be completed and provided to Finance (with all receipts/supporting</t>
  </si>
  <si>
    <t>documentation) within 10 work days of the end of your travel.  After 10 days, your Department Director</t>
  </si>
  <si>
    <t>will be asked to address this with you.  If not resolved after an additional 10 days, the funds advanced</t>
  </si>
  <si>
    <t>will be deducted from your next paycheck.</t>
  </si>
  <si>
    <t>If I have not completed my Travel Expense Report within 20 days from my return from travel, I</t>
  </si>
  <si>
    <t>authorize the Finance Department to deduct the amount of money advanced from my next paycheck.</t>
  </si>
  <si>
    <t>CITY PAID EXPENSES (Anything Listed in Advance City Paid, Must be Listed Here)</t>
  </si>
  <si>
    <t>Airfare (T)</t>
  </si>
  <si>
    <t>Mileage (M)</t>
  </si>
  <si>
    <t>Lodging (L)</t>
  </si>
  <si>
    <t>Other (O)</t>
  </si>
  <si>
    <t xml:space="preserve">  Meals</t>
  </si>
  <si>
    <t>Total for Trip:</t>
  </si>
  <si>
    <t>Locator:</t>
  </si>
  <si>
    <t>Incidentals (Phone/Lockbox, etc.)</t>
  </si>
  <si>
    <t>Total</t>
  </si>
  <si>
    <t>Total Other</t>
  </si>
  <si>
    <t>Expense Invoice #</t>
  </si>
  <si>
    <t>Signature Traveler</t>
  </si>
  <si>
    <t>DD = Two Digit Day of Start of Travel (1st day of month = 01, 30th day of month = 30)</t>
  </si>
  <si>
    <t>@ = What is Being Paid:</t>
  </si>
  <si>
    <t>T = Airfare</t>
  </si>
  <si>
    <t>M = Mileage</t>
  </si>
  <si>
    <t>L = Lodging</t>
  </si>
  <si>
    <t>R = Registration</t>
  </si>
  <si>
    <t>O = Other</t>
  </si>
  <si>
    <t>forward to the Friday of that week. (If the travel start date falls on the weekend, move to</t>
  </si>
  <si>
    <t xml:space="preserve">the Friday before the weekend to start.)  This will always give at least 5 workdays </t>
  </si>
  <si>
    <t>advance payment.</t>
  </si>
  <si>
    <t>PLEASE DO NOT TURN THIS FORM IN TO A/P WITH THE OTHER FORMS.</t>
  </si>
  <si>
    <t xml:space="preserve">The Travel Worksheet is provided as a tool for the Travel Representative to gather </t>
  </si>
  <si>
    <t>information to be used in filling out the COLR Travel Forms.  IT IS FOR YOUR USE,</t>
  </si>
  <si>
    <t>Days</t>
  </si>
  <si>
    <t>Advance Date:</t>
  </si>
  <si>
    <t>Final:(A/P Only)</t>
  </si>
  <si>
    <t>AYXX@MMDD</t>
  </si>
  <si>
    <t>XX = First Two (2) Letters of Traveler's Last Name</t>
  </si>
  <si>
    <t>@ = First Letter of Traveler's First Name</t>
  </si>
  <si>
    <t>The Travel Advance # is made up of the following components:</t>
  </si>
  <si>
    <t>CYXX@MMDD#</t>
  </si>
  <si>
    <t>C = City Paid Expense</t>
  </si>
  <si>
    <t>EYXX@MMDD</t>
  </si>
  <si>
    <t>E = Final Expense Report</t>
  </si>
  <si>
    <t>Instructions for Advance Date &amp; Advance, City Paid Expense, &amp; Final Expense Report #'s</t>
  </si>
  <si>
    <t>Travel Advance/City Paid Expense Form</t>
  </si>
  <si>
    <t xml:space="preserve">City Paid </t>
  </si>
  <si>
    <t>Travel Dates:</t>
  </si>
  <si>
    <t>Vendor  #:</t>
  </si>
  <si>
    <t>INPUT TOTAL AIRFARE PAID - - - - &gt;</t>
  </si>
  <si>
    <t>Tips</t>
  </si>
  <si>
    <t>Airport/ Hotel Parking*</t>
  </si>
  <si>
    <t>INPUT TOTAL RENTAL CAR/ OTHER EXPENSES - - -&gt;</t>
  </si>
  <si>
    <t>When entering information in the Final Travel Expense Form, please work from left to right and complete each rows (if applicable).</t>
  </si>
  <si>
    <t>The only rows that will need the actual total entered on column I will be: Airfare, Registration, Rental car/Others and Tips.</t>
  </si>
  <si>
    <t>The remaining box will automatically calculate based on what is entered under columns B - H</t>
  </si>
  <si>
    <t>( 4, )</t>
  </si>
  <si>
    <t>Meal Worksheet</t>
  </si>
  <si>
    <t>EMPLOYEE:</t>
  </si>
  <si>
    <t>B</t>
  </si>
  <si>
    <t>L</t>
  </si>
  <si>
    <t>D</t>
  </si>
  <si>
    <t>Mayor \ City Manager Signature</t>
  </si>
  <si>
    <t>Tues</t>
  </si>
  <si>
    <t>Thur</t>
  </si>
  <si>
    <t>TOTALS</t>
  </si>
  <si>
    <t>7. TIPS: ($5.00 per Day)</t>
  </si>
  <si>
    <t>Number of Travel Days:</t>
  </si>
  <si>
    <t xml:space="preserve"> Lunch</t>
  </si>
  <si>
    <t xml:space="preserve">  Please use the rate from the GSA website for each meal: (Example: Breakfast $13.00)</t>
  </si>
  <si>
    <t>INPUT TOTAL NON-FOOD TIPS ($5 MAX. PER DAY) - - - &gt;</t>
  </si>
  <si>
    <t>Registration (R)</t>
  </si>
  <si>
    <t>Housing &amp; Neighborhood /CDBG</t>
  </si>
  <si>
    <t>MM = Two Digit Month of Start of Travel (January = 01, etc.)</t>
  </si>
  <si>
    <t>Y = Two Digit of Calendar Year (17=2017)</t>
  </si>
  <si>
    <t>Y = two Digit of Calendar Year (17=2017)</t>
  </si>
  <si>
    <t>CITY MANAGER APPROVAL</t>
  </si>
  <si>
    <t>(if non conference hotel and exceeds GSA rate)</t>
  </si>
  <si>
    <t>TravelAdvance/City Paid 1/18/2023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</si>
</sst>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 mmm\ yy"/>
    <numFmt numFmtId="165" formatCode="mmm\ d"/>
    <numFmt numFmtId="166" formatCode="mmmm\ d\,\ yyyy"/>
    <numFmt numFmtId="167" formatCode="_(&quot;$&quot;* #,##0.000_);_(&quot;$&quot;* \(#,##0.000\);_(&quot;$&quot;* &quot;-&quot;??_);_(@_)"/>
  </numFmts>
  <fonts count="2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56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8"/>
      <color indexed="17"/>
      <name val="Arial"/>
      <family val="2"/>
    </font>
    <font>
      <sz val="16"/>
      <name val="Castellar"/>
      <family val="1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35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3" xfId="1" applyFont="1" applyBorder="1" applyAlignment="1" applyProtection="1">
      <alignment horizontal="right"/>
    </xf>
    <xf numFmtId="0" fontId="0" fillId="3" borderId="0" xfId="0" applyFill="1" applyAlignment="1">
      <alignment horizontal="left"/>
    </xf>
    <xf numFmtId="0" fontId="0" fillId="3" borderId="0" xfId="0" applyFill="1" applyAlignment="1" applyProtection="1">
      <alignment horizontal="center"/>
      <protection locked="0"/>
    </xf>
    <xf numFmtId="0" fontId="6" fillId="3" borderId="0" xfId="0" applyFont="1" applyFill="1" applyAlignment="1">
      <alignment horizontal="center" vertical="top"/>
    </xf>
    <xf numFmtId="43" fontId="0" fillId="3" borderId="4" xfId="1" applyFont="1" applyFill="1" applyBorder="1" applyAlignment="1" applyProtection="1">
      <alignment horizontal="right"/>
    </xf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/>
    <xf numFmtId="0" fontId="0" fillId="2" borderId="5" xfId="0" applyFill="1" applyBorder="1"/>
    <xf numFmtId="7" fontId="0" fillId="0" borderId="0" xfId="0" applyNumberFormat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3" fontId="12" fillId="0" borderId="2" xfId="1" applyFont="1" applyBorder="1" applyProtection="1">
      <protection locked="0"/>
    </xf>
    <xf numFmtId="43" fontId="0" fillId="0" borderId="2" xfId="1" applyFont="1" applyBorder="1" applyProtection="1">
      <protection locked="0"/>
    </xf>
    <xf numFmtId="43" fontId="0" fillId="0" borderId="0" xfId="1" applyFont="1" applyBorder="1" applyProtection="1">
      <protection locked="0"/>
    </xf>
    <xf numFmtId="7" fontId="0" fillId="0" borderId="9" xfId="0" applyNumberFormat="1" applyBorder="1"/>
    <xf numFmtId="0" fontId="5" fillId="0" borderId="8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3" xfId="0" applyFont="1" applyBorder="1"/>
    <xf numFmtId="0" fontId="0" fillId="0" borderId="10" xfId="0" applyBorder="1"/>
    <xf numFmtId="0" fontId="10" fillId="0" borderId="0" xfId="0" applyFont="1"/>
    <xf numFmtId="0" fontId="11" fillId="0" borderId="0" xfId="0" applyFont="1"/>
    <xf numFmtId="0" fontId="5" fillId="0" borderId="8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7" fontId="0" fillId="2" borderId="11" xfId="0" applyNumberFormat="1" applyFill="1" applyBorder="1"/>
    <xf numFmtId="7" fontId="0" fillId="2" borderId="12" xfId="0" applyNumberFormat="1" applyFill="1" applyBorder="1"/>
    <xf numFmtId="43" fontId="0" fillId="3" borderId="0" xfId="1" applyFont="1" applyFill="1" applyBorder="1" applyAlignment="1" applyProtection="1">
      <alignment horizontal="right"/>
    </xf>
    <xf numFmtId="43" fontId="0" fillId="0" borderId="2" xfId="1" applyFont="1" applyBorder="1" applyAlignment="1" applyProtection="1">
      <alignment horizontal="right"/>
      <protection locked="0"/>
    </xf>
    <xf numFmtId="43" fontId="0" fillId="0" borderId="2" xfId="1" applyFont="1" applyBorder="1" applyAlignment="1" applyProtection="1">
      <alignment horizontal="right"/>
    </xf>
    <xf numFmtId="0" fontId="0" fillId="0" borderId="13" xfId="0" applyBorder="1" applyAlignment="1">
      <alignment horizontal="center"/>
    </xf>
    <xf numFmtId="44" fontId="0" fillId="0" borderId="14" xfId="2" applyFont="1" applyBorder="1" applyAlignment="1" applyProtection="1">
      <alignment horizontal="center"/>
      <protection locked="0"/>
    </xf>
    <xf numFmtId="0" fontId="0" fillId="0" borderId="2" xfId="0" applyBorder="1"/>
    <xf numFmtId="44" fontId="0" fillId="0" borderId="16" xfId="0" applyNumberFormat="1" applyBorder="1" applyAlignment="1">
      <alignment horizontal="right"/>
    </xf>
    <xf numFmtId="44" fontId="0" fillId="0" borderId="12" xfId="0" applyNumberFormat="1" applyBorder="1" applyAlignment="1">
      <alignment horizontal="right"/>
    </xf>
    <xf numFmtId="0" fontId="0" fillId="2" borderId="4" xfId="0" applyFill="1" applyBorder="1" applyAlignment="1">
      <alignment horizontal="center"/>
    </xf>
    <xf numFmtId="39" fontId="0" fillId="0" borderId="0" xfId="0" applyNumberFormat="1"/>
    <xf numFmtId="0" fontId="0" fillId="0" borderId="9" xfId="0" applyBorder="1"/>
    <xf numFmtId="7" fontId="0" fillId="4" borderId="11" xfId="0" applyNumberFormat="1" applyFill="1" applyBorder="1"/>
    <xf numFmtId="7" fontId="0" fillId="2" borderId="7" xfId="0" applyNumberFormat="1" applyFill="1" applyBorder="1"/>
    <xf numFmtId="7" fontId="0" fillId="2" borderId="17" xfId="0" applyNumberFormat="1" applyFill="1" applyBorder="1"/>
    <xf numFmtId="7" fontId="0" fillId="2" borderId="2" xfId="0" applyNumberFormat="1" applyFill="1" applyBorder="1"/>
    <xf numFmtId="43" fontId="12" fillId="0" borderId="3" xfId="1" applyFont="1" applyBorder="1" applyProtection="1"/>
    <xf numFmtId="7" fontId="0" fillId="2" borderId="15" xfId="0" applyNumberFormat="1" applyFill="1" applyBorder="1"/>
    <xf numFmtId="7" fontId="0" fillId="2" borderId="18" xfId="0" applyNumberFormat="1" applyFill="1" applyBorder="1"/>
    <xf numFmtId="7" fontId="0" fillId="2" borderId="19" xfId="0" applyNumberFormat="1" applyFill="1" applyBorder="1"/>
    <xf numFmtId="0" fontId="4" fillId="0" borderId="2" xfId="0" applyFont="1" applyBorder="1"/>
    <xf numFmtId="7" fontId="0" fillId="4" borderId="6" xfId="0" applyNumberFormat="1" applyFill="1" applyBorder="1"/>
    <xf numFmtId="7" fontId="0" fillId="4" borderId="20" xfId="0" applyNumberFormat="1" applyFill="1" applyBorder="1"/>
    <xf numFmtId="7" fontId="0" fillId="4" borderId="2" xfId="0" applyNumberFormat="1" applyFill="1" applyBorder="1"/>
    <xf numFmtId="0" fontId="6" fillId="2" borderId="21" xfId="0" applyFont="1" applyFill="1" applyBorder="1" applyAlignment="1">
      <alignment horizontal="right"/>
    </xf>
    <xf numFmtId="14" fontId="6" fillId="2" borderId="5" xfId="0" applyNumberFormat="1" applyFont="1" applyFill="1" applyBorder="1" applyAlignment="1">
      <alignment horizontal="center"/>
    </xf>
    <xf numFmtId="166" fontId="4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44" fontId="14" fillId="0" borderId="20" xfId="2" applyFont="1" applyBorder="1"/>
    <xf numFmtId="43" fontId="0" fillId="4" borderId="6" xfId="1" applyFont="1" applyFill="1" applyBorder="1" applyProtection="1">
      <protection locked="0"/>
    </xf>
    <xf numFmtId="43" fontId="0" fillId="4" borderId="3" xfId="1" applyFont="1" applyFill="1" applyBorder="1" applyProtection="1">
      <protection locked="0"/>
    </xf>
    <xf numFmtId="43" fontId="12" fillId="4" borderId="3" xfId="1" applyFont="1" applyFill="1" applyBorder="1" applyProtection="1">
      <protection locked="0"/>
    </xf>
    <xf numFmtId="43" fontId="12" fillId="4" borderId="7" xfId="1" applyFont="1" applyFill="1" applyBorder="1" applyProtection="1">
      <protection locked="0"/>
    </xf>
    <xf numFmtId="7" fontId="0" fillId="0" borderId="5" xfId="0" applyNumberFormat="1" applyBorder="1"/>
    <xf numFmtId="0" fontId="4" fillId="0" borderId="2" xfId="0" applyFont="1" applyBorder="1" applyAlignment="1">
      <alignment horizontal="center"/>
    </xf>
    <xf numFmtId="44" fontId="4" fillId="0" borderId="11" xfId="2" applyFont="1" applyBorder="1"/>
    <xf numFmtId="0" fontId="0" fillId="0" borderId="0" xfId="0" quotePrefix="1"/>
    <xf numFmtId="0" fontId="0" fillId="0" borderId="8" xfId="0" applyBorder="1"/>
    <xf numFmtId="0" fontId="0" fillId="0" borderId="24" xfId="0" applyBorder="1"/>
    <xf numFmtId="0" fontId="0" fillId="0" borderId="21" xfId="0" applyBorder="1"/>
    <xf numFmtId="0" fontId="0" fillId="0" borderId="25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164" fontId="0" fillId="5" borderId="2" xfId="0" applyNumberFormat="1" applyFill="1" applyBorder="1"/>
    <xf numFmtId="18" fontId="0" fillId="5" borderId="2" xfId="0" applyNumberFormat="1" applyFill="1" applyBorder="1"/>
    <xf numFmtId="0" fontId="0" fillId="5" borderId="2" xfId="0" applyFill="1" applyBorder="1" applyAlignment="1" applyProtection="1">
      <alignment horizontal="center"/>
      <protection locked="0"/>
    </xf>
    <xf numFmtId="0" fontId="0" fillId="3" borderId="27" xfId="0" applyFill="1" applyBorder="1"/>
    <xf numFmtId="0" fontId="0" fillId="3" borderId="24" xfId="0" applyFill="1" applyBorder="1"/>
    <xf numFmtId="0" fontId="0" fillId="3" borderId="8" xfId="0" applyFill="1" applyBorder="1"/>
    <xf numFmtId="0" fontId="4" fillId="3" borderId="8" xfId="0" applyFont="1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3" borderId="21" xfId="0" applyFill="1" applyBorder="1"/>
    <xf numFmtId="0" fontId="0" fillId="0" borderId="0" xfId="0" quotePrefix="1" applyAlignment="1">
      <alignment horizontal="center"/>
    </xf>
    <xf numFmtId="43" fontId="4" fillId="0" borderId="14" xfId="0" applyNumberFormat="1" applyFont="1" applyBorder="1"/>
    <xf numFmtId="43" fontId="0" fillId="0" borderId="6" xfId="1" applyFont="1" applyBorder="1" applyProtection="1">
      <protection locked="0"/>
    </xf>
    <xf numFmtId="43" fontId="0" fillId="2" borderId="28" xfId="1" applyFont="1" applyFill="1" applyBorder="1" applyProtection="1">
      <protection locked="0"/>
    </xf>
    <xf numFmtId="43" fontId="0" fillId="2" borderId="29" xfId="1" applyFont="1" applyFill="1" applyBorder="1" applyProtection="1">
      <protection locked="0"/>
    </xf>
    <xf numFmtId="0" fontId="5" fillId="0" borderId="27" xfId="0" applyFont="1" applyBorder="1"/>
    <xf numFmtId="43" fontId="0" fillId="0" borderId="28" xfId="1" applyFont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4" fillId="3" borderId="25" xfId="0" applyFont="1" applyFill="1" applyBorder="1" applyAlignment="1">
      <alignment horizontal="center"/>
    </xf>
    <xf numFmtId="0" fontId="4" fillId="3" borderId="25" xfId="0" applyFont="1" applyFill="1" applyBorder="1"/>
    <xf numFmtId="0" fontId="0" fillId="0" borderId="8" xfId="0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5" fillId="0" borderId="21" xfId="0" applyFont="1" applyBorder="1"/>
    <xf numFmtId="0" fontId="0" fillId="0" borderId="0" xfId="0" applyAlignment="1" applyProtection="1">
      <alignment horizontal="center"/>
      <protection locked="0"/>
    </xf>
    <xf numFmtId="0" fontId="4" fillId="3" borderId="28" xfId="0" applyFont="1" applyFill="1" applyBorder="1"/>
    <xf numFmtId="0" fontId="0" fillId="3" borderId="33" xfId="0" applyFill="1" applyBorder="1"/>
    <xf numFmtId="7" fontId="4" fillId="0" borderId="2" xfId="0" applyNumberFormat="1" applyFont="1" applyBorder="1" applyAlignment="1">
      <alignment horizontal="center"/>
    </xf>
    <xf numFmtId="44" fontId="4" fillId="0" borderId="11" xfId="1" applyNumberFormat="1" applyFont="1" applyBorder="1"/>
    <xf numFmtId="7" fontId="4" fillId="0" borderId="2" xfId="0" applyNumberFormat="1" applyFont="1" applyBorder="1"/>
    <xf numFmtId="44" fontId="12" fillId="0" borderId="3" xfId="1" applyNumberFormat="1" applyFont="1" applyBorder="1" applyAlignment="1" applyProtection="1">
      <alignment horizontal="center"/>
      <protection locked="0"/>
    </xf>
    <xf numFmtId="43" fontId="12" fillId="0" borderId="13" xfId="1" applyFont="1" applyBorder="1" applyProtection="1">
      <protection locked="0"/>
    </xf>
    <xf numFmtId="43" fontId="0" fillId="0" borderId="13" xfId="1" applyFont="1" applyBorder="1" applyProtection="1">
      <protection locked="0"/>
    </xf>
    <xf numFmtId="43" fontId="0" fillId="0" borderId="14" xfId="1" applyFont="1" applyBorder="1" applyProtection="1">
      <protection locked="0"/>
    </xf>
    <xf numFmtId="39" fontId="0" fillId="0" borderId="2" xfId="0" applyNumberFormat="1" applyBorder="1"/>
    <xf numFmtId="39" fontId="17" fillId="0" borderId="33" xfId="0" applyNumberFormat="1" applyFont="1" applyBorder="1" applyAlignment="1">
      <alignment horizontal="center"/>
    </xf>
    <xf numFmtId="0" fontId="0" fillId="2" borderId="0" xfId="0" quotePrefix="1" applyFill="1" applyAlignment="1">
      <alignment horizontal="left"/>
    </xf>
    <xf numFmtId="43" fontId="0" fillId="0" borderId="34" xfId="1" applyFont="1" applyBorder="1" applyProtection="1">
      <protection locked="0"/>
    </xf>
    <xf numFmtId="0" fontId="11" fillId="0" borderId="0" xfId="0" applyFont="1" applyAlignment="1">
      <alignment horizontal="left"/>
    </xf>
    <xf numFmtId="44" fontId="0" fillId="0" borderId="0" xfId="0" applyNumberForma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7" fontId="0" fillId="0" borderId="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11" fillId="0" borderId="14" xfId="0" applyFont="1" applyBorder="1"/>
    <xf numFmtId="44" fontId="11" fillId="0" borderId="0" xfId="0" applyNumberFormat="1" applyFont="1" applyAlignment="1">
      <alignment horizontal="center"/>
    </xf>
    <xf numFmtId="7" fontId="0" fillId="0" borderId="35" xfId="0" applyNumberFormat="1" applyBorder="1" applyAlignment="1">
      <alignment horizontal="center"/>
    </xf>
    <xf numFmtId="0" fontId="11" fillId="0" borderId="13" xfId="0" applyFont="1" applyBorder="1"/>
    <xf numFmtId="0" fontId="0" fillId="3" borderId="36" xfId="0" applyFill="1" applyBorder="1"/>
    <xf numFmtId="0" fontId="0" fillId="3" borderId="9" xfId="0" applyFill="1" applyBorder="1"/>
    <xf numFmtId="0" fontId="5" fillId="0" borderId="0" xfId="0" applyFont="1" applyAlignment="1">
      <alignment horizontal="left"/>
    </xf>
    <xf numFmtId="0" fontId="0" fillId="0" borderId="36" xfId="0" applyBorder="1"/>
    <xf numFmtId="0" fontId="0" fillId="0" borderId="37" xfId="0" applyBorder="1"/>
    <xf numFmtId="0" fontId="0" fillId="0" borderId="26" xfId="0" applyBorder="1"/>
    <xf numFmtId="0" fontId="0" fillId="0" borderId="38" xfId="0" applyBorder="1"/>
    <xf numFmtId="0" fontId="0" fillId="6" borderId="39" xfId="0" applyFill="1" applyBorder="1"/>
    <xf numFmtId="0" fontId="11" fillId="0" borderId="10" xfId="0" applyFont="1" applyBorder="1"/>
    <xf numFmtId="0" fontId="0" fillId="0" borderId="40" xfId="0" applyBorder="1"/>
    <xf numFmtId="0" fontId="11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4" borderId="8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44" fontId="0" fillId="4" borderId="0" xfId="0" applyNumberFormat="1" applyFill="1" applyAlignment="1">
      <alignment horizontal="center"/>
    </xf>
    <xf numFmtId="0" fontId="0" fillId="4" borderId="9" xfId="0" applyFill="1" applyBorder="1"/>
    <xf numFmtId="0" fontId="11" fillId="0" borderId="0" xfId="0" quotePrefix="1" applyFont="1"/>
    <xf numFmtId="0" fontId="5" fillId="0" borderId="0" xfId="0" quotePrefix="1" applyFont="1"/>
    <xf numFmtId="0" fontId="0" fillId="5" borderId="6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43" fontId="18" fillId="4" borderId="0" xfId="1" applyFont="1" applyFill="1" applyBorder="1" applyAlignment="1" applyProtection="1">
      <alignment horizontal="right"/>
    </xf>
    <xf numFmtId="43" fontId="0" fillId="0" borderId="13" xfId="1" applyFont="1" applyBorder="1" applyAlignment="1" applyProtection="1">
      <alignment horizontal="right"/>
      <protection locked="0"/>
    </xf>
    <xf numFmtId="43" fontId="0" fillId="4" borderId="13" xfId="1" applyFont="1" applyFill="1" applyBorder="1" applyAlignment="1" applyProtection="1">
      <alignment horizontal="right"/>
      <protection locked="0"/>
    </xf>
    <xf numFmtId="7" fontId="0" fillId="2" borderId="44" xfId="0" applyNumberFormat="1" applyFill="1" applyBorder="1"/>
    <xf numFmtId="0" fontId="5" fillId="0" borderId="8" xfId="0" applyFont="1" applyBorder="1" applyProtection="1">
      <protection locked="0"/>
    </xf>
    <xf numFmtId="0" fontId="5" fillId="0" borderId="8" xfId="0" applyFont="1" applyBorder="1" applyAlignment="1">
      <alignment horizontal="right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>
      <alignment horizontal="center"/>
    </xf>
    <xf numFmtId="165" fontId="5" fillId="0" borderId="4" xfId="0" applyNumberFormat="1" applyFont="1" applyBorder="1" applyAlignment="1" applyProtection="1">
      <alignment horizontal="center"/>
      <protection locked="0"/>
    </xf>
    <xf numFmtId="165" fontId="5" fillId="0" borderId="4" xfId="0" applyNumberFormat="1" applyFont="1" applyBorder="1" applyAlignment="1">
      <alignment horizontal="center"/>
    </xf>
    <xf numFmtId="7" fontId="5" fillId="0" borderId="8" xfId="0" applyNumberFormat="1" applyFont="1" applyBorder="1"/>
    <xf numFmtId="7" fontId="5" fillId="2" borderId="30" xfId="0" applyNumberFormat="1" applyFont="1" applyFill="1" applyBorder="1"/>
    <xf numFmtId="0" fontId="5" fillId="2" borderId="29" xfId="0" applyFont="1" applyFill="1" applyBorder="1"/>
    <xf numFmtId="44" fontId="11" fillId="2" borderId="18" xfId="2" applyFont="1" applyFill="1" applyBorder="1"/>
    <xf numFmtId="7" fontId="0" fillId="2" borderId="49" xfId="0" applyNumberFormat="1" applyFill="1" applyBorder="1"/>
    <xf numFmtId="7" fontId="4" fillId="0" borderId="8" xfId="0" applyNumberFormat="1" applyFont="1" applyBorder="1"/>
    <xf numFmtId="43" fontId="4" fillId="0" borderId="0" xfId="1" applyFont="1" applyBorder="1" applyAlignment="1" applyProtection="1">
      <alignment horizontal="center"/>
      <protection locked="0"/>
    </xf>
    <xf numFmtId="7" fontId="11" fillId="0" borderId="50" xfId="0" applyNumberFormat="1" applyFont="1" applyBorder="1"/>
    <xf numFmtId="0" fontId="4" fillId="0" borderId="31" xfId="0" applyFont="1" applyBorder="1"/>
    <xf numFmtId="44" fontId="15" fillId="0" borderId="26" xfId="2" applyFont="1" applyBorder="1"/>
    <xf numFmtId="7" fontId="11" fillId="0" borderId="8" xfId="0" applyNumberFormat="1" applyFont="1" applyBorder="1"/>
    <xf numFmtId="0" fontId="4" fillId="0" borderId="21" xfId="0" applyFont="1" applyBorder="1"/>
    <xf numFmtId="44" fontId="15" fillId="0" borderId="12" xfId="2" applyFont="1" applyBorder="1"/>
    <xf numFmtId="0" fontId="5" fillId="0" borderId="24" xfId="0" applyFont="1" applyBorder="1"/>
    <xf numFmtId="44" fontId="4" fillId="0" borderId="11" xfId="2" applyFont="1" applyBorder="1" applyProtection="1"/>
    <xf numFmtId="43" fontId="0" fillId="2" borderId="17" xfId="0" applyNumberFormat="1" applyFill="1" applyBorder="1"/>
    <xf numFmtId="167" fontId="11" fillId="2" borderId="4" xfId="2" applyNumberFormat="1" applyFont="1" applyFill="1" applyBorder="1"/>
    <xf numFmtId="0" fontId="19" fillId="0" borderId="0" xfId="0" applyFont="1" applyAlignment="1">
      <alignment vertical="center"/>
    </xf>
    <xf numFmtId="0" fontId="1" fillId="0" borderId="0" xfId="0" quotePrefix="1" applyFont="1" applyAlignment="1">
      <alignment horizontal="center"/>
    </xf>
    <xf numFmtId="167" fontId="5" fillId="3" borderId="2" xfId="2" applyNumberFormat="1" applyFont="1" applyFill="1" applyBorder="1"/>
    <xf numFmtId="0" fontId="1" fillId="0" borderId="0" xfId="0" applyFont="1"/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14" xfId="0" applyFont="1" applyBorder="1"/>
    <xf numFmtId="0" fontId="1" fillId="6" borderId="0" xfId="0" applyFont="1" applyFill="1" applyAlignment="1" applyProtection="1">
      <alignment horizontal="center"/>
      <protection locked="0"/>
    </xf>
    <xf numFmtId="44" fontId="0" fillId="0" borderId="0" xfId="2" applyFont="1"/>
    <xf numFmtId="14" fontId="0" fillId="0" borderId="2" xfId="0" applyNumberFormat="1" applyBorder="1"/>
    <xf numFmtId="44" fontId="0" fillId="0" borderId="0" xfId="2" applyFont="1" applyBorder="1"/>
    <xf numFmtId="44" fontId="0" fillId="0" borderId="0" xfId="0" applyNumberFormat="1"/>
    <xf numFmtId="0" fontId="1" fillId="0" borderId="16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3" fontId="0" fillId="8" borderId="2" xfId="1" applyFont="1" applyFill="1" applyBorder="1" applyAlignment="1" applyProtection="1">
      <alignment horizontal="right"/>
    </xf>
    <xf numFmtId="37" fontId="0" fillId="8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/>
    <xf numFmtId="0" fontId="1" fillId="0" borderId="0" xfId="0" applyFont="1" applyAlignment="1">
      <alignment horizontal="center"/>
    </xf>
    <xf numFmtId="44" fontId="0" fillId="0" borderId="14" xfId="2" applyFont="1" applyFill="1" applyBorder="1" applyAlignment="1">
      <alignment horizontal="center"/>
    </xf>
    <xf numFmtId="44" fontId="0" fillId="0" borderId="42" xfId="2" applyFont="1" applyFill="1" applyBorder="1" applyAlignment="1">
      <alignment horizontal="center"/>
    </xf>
    <xf numFmtId="44" fontId="0" fillId="0" borderId="2" xfId="2" applyFont="1" applyFill="1" applyBorder="1" applyAlignment="1">
      <alignment horizontal="center"/>
    </xf>
    <xf numFmtId="44" fontId="0" fillId="0" borderId="41" xfId="2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2" xfId="0" applyBorder="1"/>
    <xf numFmtId="18" fontId="0" fillId="5" borderId="6" xfId="0" applyNumberFormat="1" applyFill="1" applyBorder="1"/>
    <xf numFmtId="44" fontId="5" fillId="0" borderId="2" xfId="2" applyFont="1" applyFill="1" applyBorder="1" applyAlignment="1">
      <alignment horizontal="center"/>
    </xf>
    <xf numFmtId="44" fontId="5" fillId="0" borderId="41" xfId="2" applyFont="1" applyFill="1" applyBorder="1" applyAlignment="1">
      <alignment horizontal="center"/>
    </xf>
    <xf numFmtId="0" fontId="0" fillId="7" borderId="0" xfId="0" applyFill="1"/>
    <xf numFmtId="0" fontId="1" fillId="7" borderId="0" xfId="0" applyFont="1" applyFill="1" applyAlignment="1">
      <alignment horizontal="left"/>
    </xf>
    <xf numFmtId="7" fontId="0" fillId="7" borderId="0" xfId="0" applyNumberFormat="1" applyFill="1"/>
    <xf numFmtId="7" fontId="0" fillId="7" borderId="48" xfId="0" applyNumberFormat="1" applyFill="1" applyBorder="1"/>
    <xf numFmtId="43" fontId="12" fillId="7" borderId="0" xfId="1" applyFont="1" applyFill="1" applyBorder="1" applyAlignment="1" applyProtection="1">
      <alignment horizontal="center"/>
      <protection locked="0"/>
    </xf>
    <xf numFmtId="43" fontId="11" fillId="7" borderId="0" xfId="1" applyFont="1" applyFill="1" applyBorder="1" applyAlignment="1" applyProtection="1">
      <alignment horizontal="center"/>
      <protection locked="0"/>
    </xf>
    <xf numFmtId="43" fontId="5" fillId="7" borderId="0" xfId="1" applyFont="1" applyFill="1" applyBorder="1" applyAlignment="1" applyProtection="1">
      <alignment horizontal="center"/>
      <protection locked="0"/>
    </xf>
    <xf numFmtId="43" fontId="12" fillId="7" borderId="2" xfId="1" applyFont="1" applyFill="1" applyBorder="1" applyProtection="1">
      <protection locked="0"/>
    </xf>
    <xf numFmtId="0" fontId="1" fillId="0" borderId="13" xfId="0" applyFont="1" applyBorder="1"/>
    <xf numFmtId="0" fontId="3" fillId="3" borderId="15" xfId="0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4" fillId="0" borderId="25" xfId="0" applyFont="1" applyBorder="1" applyAlignment="1">
      <alignment horizontal="center"/>
    </xf>
    <xf numFmtId="0" fontId="16" fillId="3" borderId="2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3" borderId="6" xfId="0" quotePrefix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22" fillId="2" borderId="6" xfId="3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44" fontId="0" fillId="0" borderId="13" xfId="2" applyFont="1" applyFill="1" applyBorder="1" applyAlignment="1" applyProtection="1">
      <alignment horizontal="center"/>
      <protection locked="0"/>
    </xf>
    <xf numFmtId="44" fontId="0" fillId="0" borderId="14" xfId="2" applyFont="1" applyFill="1" applyBorder="1" applyAlignment="1" applyProtection="1">
      <alignment horizontal="center"/>
      <protection locked="0"/>
    </xf>
    <xf numFmtId="44" fontId="0" fillId="0" borderId="2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0" xfId="0" applyFont="1" applyAlignment="1">
      <alignment horizontal="center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166" fontId="4" fillId="0" borderId="7" xfId="0" applyNumberFormat="1" applyFont="1" applyBorder="1" applyAlignment="1" applyProtection="1">
      <alignment horizontal="center"/>
      <protection locked="0"/>
    </xf>
    <xf numFmtId="43" fontId="4" fillId="0" borderId="0" xfId="1" applyFont="1" applyBorder="1" applyAlignment="1" applyProtection="1">
      <alignment horizontal="center"/>
      <protection locked="0"/>
    </xf>
    <xf numFmtId="43" fontId="0" fillId="0" borderId="7" xfId="1" applyFont="1" applyBorder="1" applyAlignment="1" applyProtection="1">
      <alignment horizontal="center"/>
      <protection locked="0"/>
    </xf>
    <xf numFmtId="43" fontId="0" fillId="0" borderId="2" xfId="1" applyFont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51" xfId="0" quotePrefix="1" applyBorder="1" applyAlignment="1">
      <alignment horizontal="center"/>
    </xf>
    <xf numFmtId="43" fontId="0" fillId="0" borderId="52" xfId="1" applyFont="1" applyBorder="1" applyAlignment="1" applyProtection="1">
      <alignment horizontal="center"/>
      <protection locked="0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6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9" fillId="0" borderId="27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14" fontId="11" fillId="0" borderId="6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43" fontId="5" fillId="4" borderId="2" xfId="1" applyFont="1" applyFill="1" applyBorder="1" applyAlignment="1" applyProtection="1">
      <alignment horizontal="center"/>
      <protection locked="0"/>
    </xf>
    <xf numFmtId="43" fontId="12" fillId="4" borderId="2" xfId="1" applyFont="1" applyFill="1" applyBorder="1" applyAlignment="1" applyProtection="1">
      <alignment horizontal="center"/>
      <protection locked="0"/>
    </xf>
    <xf numFmtId="43" fontId="12" fillId="4" borderId="6" xfId="1" applyFont="1" applyFill="1" applyBorder="1" applyAlignment="1" applyProtection="1">
      <alignment horizontal="center"/>
      <protection locked="0"/>
    </xf>
    <xf numFmtId="7" fontId="0" fillId="0" borderId="21" xfId="0" applyNumberFormat="1" applyBorder="1" applyAlignment="1">
      <alignment horizontal="center"/>
    </xf>
    <xf numFmtId="43" fontId="5" fillId="4" borderId="6" xfId="1" applyFont="1" applyFill="1" applyBorder="1" applyAlignment="1" applyProtection="1">
      <alignment horizontal="center"/>
      <protection locked="0"/>
    </xf>
    <xf numFmtId="43" fontId="5" fillId="4" borderId="3" xfId="1" applyFont="1" applyFill="1" applyBorder="1" applyAlignment="1" applyProtection="1">
      <alignment horizontal="center"/>
      <protection locked="0"/>
    </xf>
    <xf numFmtId="43" fontId="5" fillId="4" borderId="7" xfId="1" applyFont="1" applyFill="1" applyBorder="1" applyAlignment="1" applyProtection="1">
      <alignment horizontal="center"/>
      <protection locked="0"/>
    </xf>
    <xf numFmtId="44" fontId="12" fillId="0" borderId="21" xfId="1" applyNumberFormat="1" applyFont="1" applyBorder="1" applyAlignment="1" applyProtection="1">
      <alignment horizontal="center"/>
      <protection locked="0"/>
    </xf>
    <xf numFmtId="44" fontId="12" fillId="0" borderId="25" xfId="1" applyNumberFormat="1" applyFont="1" applyBorder="1" applyAlignment="1" applyProtection="1">
      <alignment horizontal="center"/>
      <protection locked="0"/>
    </xf>
    <xf numFmtId="44" fontId="12" fillId="0" borderId="5" xfId="1" applyNumberFormat="1" applyFont="1" applyBorder="1" applyAlignment="1" applyProtection="1">
      <alignment horizontal="center"/>
      <protection locked="0"/>
    </xf>
    <xf numFmtId="43" fontId="12" fillId="4" borderId="3" xfId="1" applyFont="1" applyFill="1" applyBorder="1" applyAlignment="1" applyProtection="1">
      <alignment horizontal="center"/>
      <protection locked="0"/>
    </xf>
    <xf numFmtId="43" fontId="12" fillId="4" borderId="7" xfId="1" applyFont="1" applyFill="1" applyBorder="1" applyAlignment="1" applyProtection="1">
      <alignment horizontal="center"/>
      <protection locked="0"/>
    </xf>
    <xf numFmtId="37" fontId="12" fillId="0" borderId="21" xfId="1" applyNumberFormat="1" applyFont="1" applyBorder="1" applyAlignment="1" applyProtection="1">
      <alignment horizontal="center"/>
      <protection locked="0"/>
    </xf>
    <xf numFmtId="37" fontId="12" fillId="0" borderId="25" xfId="1" applyNumberFormat="1" applyFont="1" applyBorder="1" applyAlignment="1" applyProtection="1">
      <alignment horizontal="center"/>
      <protection locked="0"/>
    </xf>
    <xf numFmtId="37" fontId="12" fillId="0" borderId="5" xfId="1" applyNumberFormat="1" applyFont="1" applyBorder="1" applyAlignment="1" applyProtection="1">
      <alignment horizontal="center"/>
      <protection locked="0"/>
    </xf>
    <xf numFmtId="0" fontId="4" fillId="2" borderId="53" xfId="0" applyFont="1" applyFill="1" applyBorder="1" applyAlignment="1">
      <alignment horizontal="center"/>
    </xf>
    <xf numFmtId="44" fontId="11" fillId="4" borderId="6" xfId="2" applyFont="1" applyFill="1" applyBorder="1" applyAlignment="1">
      <alignment horizontal="center"/>
    </xf>
    <xf numFmtId="44" fontId="11" fillId="4" borderId="20" xfId="2" applyFont="1" applyFill="1" applyBorder="1" applyAlignment="1">
      <alignment horizontal="center"/>
    </xf>
    <xf numFmtId="7" fontId="11" fillId="2" borderId="52" xfId="0" applyNumberFormat="1" applyFont="1" applyFill="1" applyBorder="1" applyAlignment="1">
      <alignment horizontal="center"/>
    </xf>
    <xf numFmtId="7" fontId="11" fillId="2" borderId="3" xfId="0" applyNumberFormat="1" applyFont="1" applyFill="1" applyBorder="1" applyAlignment="1">
      <alignment horizontal="center"/>
    </xf>
    <xf numFmtId="7" fontId="11" fillId="2" borderId="7" xfId="0" applyNumberFormat="1" applyFont="1" applyFill="1" applyBorder="1" applyAlignment="1">
      <alignment horizontal="center"/>
    </xf>
    <xf numFmtId="7" fontId="5" fillId="4" borderId="24" xfId="0" applyNumberFormat="1" applyFont="1" applyFill="1" applyBorder="1" applyAlignment="1">
      <alignment horizontal="center"/>
    </xf>
    <xf numFmtId="7" fontId="5" fillId="4" borderId="10" xfId="0" applyNumberFormat="1" applyFont="1" applyFill="1" applyBorder="1" applyAlignment="1">
      <alignment horizontal="center"/>
    </xf>
    <xf numFmtId="7" fontId="5" fillId="4" borderId="40" xfId="0" applyNumberFormat="1" applyFont="1" applyFill="1" applyBorder="1" applyAlignment="1">
      <alignment horizontal="center"/>
    </xf>
    <xf numFmtId="0" fontId="21" fillId="0" borderId="6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20" fillId="0" borderId="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opLeftCell="A30" workbookViewId="0">
      <selection activeCell="B44" sqref="B44"/>
    </sheetView>
  </sheetViews>
  <sheetFormatPr defaultRowHeight="12.75" x14ac:dyDescent="0.2"/>
  <sheetData>
    <row r="1" spans="1:9" x14ac:dyDescent="0.2">
      <c r="A1" s="226" t="s">
        <v>194</v>
      </c>
      <c r="B1" s="226"/>
      <c r="C1" s="226"/>
      <c r="D1" s="226"/>
      <c r="E1" s="226"/>
      <c r="F1" s="226"/>
      <c r="G1" s="226"/>
      <c r="H1" s="226"/>
      <c r="I1" s="226"/>
    </row>
    <row r="3" spans="1:9" x14ac:dyDescent="0.2">
      <c r="B3" s="17" t="s">
        <v>108</v>
      </c>
    </row>
    <row r="4" spans="1:9" x14ac:dyDescent="0.2">
      <c r="B4" s="35" t="s">
        <v>177</v>
      </c>
    </row>
    <row r="5" spans="1:9" x14ac:dyDescent="0.2">
      <c r="B5" s="35" t="s">
        <v>178</v>
      </c>
    </row>
    <row r="6" spans="1:9" x14ac:dyDescent="0.2">
      <c r="B6" s="35" t="s">
        <v>179</v>
      </c>
    </row>
    <row r="7" spans="1:9" x14ac:dyDescent="0.2">
      <c r="B7" s="35"/>
    </row>
    <row r="8" spans="1:9" x14ac:dyDescent="0.2">
      <c r="A8" s="96" t="s">
        <v>100</v>
      </c>
      <c r="B8" s="35" t="s">
        <v>189</v>
      </c>
    </row>
    <row r="10" spans="1:9" x14ac:dyDescent="0.2">
      <c r="B10" s="154" t="s">
        <v>186</v>
      </c>
    </row>
    <row r="12" spans="1:9" x14ac:dyDescent="0.2">
      <c r="B12" s="35" t="s">
        <v>99</v>
      </c>
    </row>
    <row r="13" spans="1:9" x14ac:dyDescent="0.2">
      <c r="B13" s="190" t="s">
        <v>224</v>
      </c>
    </row>
    <row r="14" spans="1:9" x14ac:dyDescent="0.2">
      <c r="B14" s="35" t="s">
        <v>187</v>
      </c>
    </row>
    <row r="15" spans="1:9" x14ac:dyDescent="0.2">
      <c r="B15" s="153" t="s">
        <v>188</v>
      </c>
    </row>
    <row r="16" spans="1:9" x14ac:dyDescent="0.2">
      <c r="B16" s="190" t="s">
        <v>223</v>
      </c>
    </row>
    <row r="17" spans="1:3" x14ac:dyDescent="0.2">
      <c r="B17" s="35" t="s">
        <v>170</v>
      </c>
    </row>
    <row r="19" spans="1:3" x14ac:dyDescent="0.2">
      <c r="A19" s="96" t="s">
        <v>101</v>
      </c>
      <c r="B19" t="s">
        <v>109</v>
      </c>
    </row>
    <row r="21" spans="1:3" x14ac:dyDescent="0.2">
      <c r="B21" s="154" t="s">
        <v>190</v>
      </c>
    </row>
    <row r="23" spans="1:3" x14ac:dyDescent="0.2">
      <c r="B23" s="35" t="s">
        <v>191</v>
      </c>
    </row>
    <row r="24" spans="1:3" x14ac:dyDescent="0.2">
      <c r="B24" s="190" t="s">
        <v>224</v>
      </c>
    </row>
    <row r="25" spans="1:3" x14ac:dyDescent="0.2">
      <c r="B25" s="35" t="s">
        <v>187</v>
      </c>
    </row>
    <row r="26" spans="1:3" x14ac:dyDescent="0.2">
      <c r="B26" s="153" t="s">
        <v>188</v>
      </c>
    </row>
    <row r="27" spans="1:3" x14ac:dyDescent="0.2">
      <c r="B27" s="190" t="s">
        <v>223</v>
      </c>
    </row>
    <row r="28" spans="1:3" x14ac:dyDescent="0.2">
      <c r="B28" s="35" t="s">
        <v>170</v>
      </c>
    </row>
    <row r="29" spans="1:3" x14ac:dyDescent="0.2">
      <c r="B29" s="153" t="s">
        <v>171</v>
      </c>
    </row>
    <row r="30" spans="1:3" x14ac:dyDescent="0.2">
      <c r="C30" s="35" t="s">
        <v>172</v>
      </c>
    </row>
    <row r="31" spans="1:3" x14ac:dyDescent="0.2">
      <c r="C31" s="35" t="s">
        <v>173</v>
      </c>
    </row>
    <row r="32" spans="1:3" x14ac:dyDescent="0.2">
      <c r="C32" s="35" t="s">
        <v>174</v>
      </c>
    </row>
    <row r="33" spans="1:3" x14ac:dyDescent="0.2">
      <c r="C33" s="35" t="s">
        <v>175</v>
      </c>
    </row>
    <row r="34" spans="1:3" x14ac:dyDescent="0.2">
      <c r="C34" s="35" t="s">
        <v>176</v>
      </c>
    </row>
    <row r="35" spans="1:3" x14ac:dyDescent="0.2">
      <c r="B35" s="78"/>
    </row>
    <row r="36" spans="1:3" x14ac:dyDescent="0.2">
      <c r="A36" s="96" t="s">
        <v>102</v>
      </c>
      <c r="B36" t="s">
        <v>112</v>
      </c>
    </row>
    <row r="38" spans="1:3" x14ac:dyDescent="0.2">
      <c r="B38" s="154" t="s">
        <v>192</v>
      </c>
    </row>
    <row r="40" spans="1:3" x14ac:dyDescent="0.2">
      <c r="B40" s="35" t="s">
        <v>193</v>
      </c>
    </row>
    <row r="41" spans="1:3" x14ac:dyDescent="0.2">
      <c r="B41" s="190" t="s">
        <v>225</v>
      </c>
    </row>
    <row r="42" spans="1:3" x14ac:dyDescent="0.2">
      <c r="B42" s="35" t="s">
        <v>187</v>
      </c>
    </row>
    <row r="43" spans="1:3" x14ac:dyDescent="0.2">
      <c r="B43" s="153" t="s">
        <v>188</v>
      </c>
    </row>
    <row r="44" spans="1:3" x14ac:dyDescent="0.2">
      <c r="B44" s="190" t="s">
        <v>223</v>
      </c>
    </row>
    <row r="45" spans="1:3" x14ac:dyDescent="0.2">
      <c r="B45" s="35" t="s">
        <v>170</v>
      </c>
    </row>
    <row r="48" spans="1:3" ht="15" x14ac:dyDescent="0.2">
      <c r="A48" s="188" t="s">
        <v>206</v>
      </c>
      <c r="B48" s="187" t="s">
        <v>203</v>
      </c>
    </row>
    <row r="49" spans="2:2" ht="15" x14ac:dyDescent="0.2">
      <c r="B49" s="187" t="s">
        <v>204</v>
      </c>
    </row>
    <row r="50" spans="2:2" ht="15" x14ac:dyDescent="0.2">
      <c r="B50" s="187" t="s">
        <v>205</v>
      </c>
    </row>
    <row r="53" spans="2:2" x14ac:dyDescent="0.2">
      <c r="B53" s="35" t="s">
        <v>181</v>
      </c>
    </row>
    <row r="54" spans="2:2" x14ac:dyDescent="0.2">
      <c r="B54" s="35" t="s">
        <v>182</v>
      </c>
    </row>
    <row r="55" spans="2:2" x14ac:dyDescent="0.2">
      <c r="B55" s="35" t="s">
        <v>180</v>
      </c>
    </row>
  </sheetData>
  <mergeCells count="1">
    <mergeCell ref="A1:I1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3"/>
  <sheetViews>
    <sheetView topLeftCell="A11" workbookViewId="0">
      <selection activeCell="P24" sqref="P24"/>
    </sheetView>
  </sheetViews>
  <sheetFormatPr defaultRowHeight="12.75" x14ac:dyDescent="0.2"/>
  <cols>
    <col min="1" max="1" width="0.85546875" customWidth="1"/>
    <col min="2" max="2" width="14.85546875" customWidth="1"/>
    <col min="3" max="3" width="7.7109375" customWidth="1"/>
    <col min="4" max="4" width="9.140625" bestFit="1" customWidth="1"/>
    <col min="5" max="8" width="7.7109375" customWidth="1"/>
    <col min="9" max="9" width="9.140625" bestFit="1" customWidth="1"/>
    <col min="10" max="10" width="11.5703125" customWidth="1"/>
    <col min="11" max="11" width="0.85546875" customWidth="1"/>
  </cols>
  <sheetData>
    <row r="1" spans="1:11" ht="21.75" thickBot="1" x14ac:dyDescent="0.4">
      <c r="A1" s="95"/>
      <c r="B1" s="245" t="s">
        <v>0</v>
      </c>
      <c r="C1" s="245"/>
      <c r="D1" s="245"/>
      <c r="E1" s="245"/>
      <c r="F1" s="245"/>
      <c r="G1" s="245"/>
      <c r="H1" s="245"/>
      <c r="I1" s="245"/>
      <c r="J1" s="245"/>
      <c r="K1" s="246"/>
    </row>
    <row r="2" spans="1:11" ht="15.75" thickBot="1" x14ac:dyDescent="0.25">
      <c r="A2" s="92"/>
      <c r="B2" s="230" t="s">
        <v>142</v>
      </c>
      <c r="C2" s="231"/>
      <c r="D2" s="231"/>
      <c r="E2" s="231"/>
      <c r="F2" s="231"/>
      <c r="G2" s="231"/>
      <c r="H2" s="231"/>
      <c r="I2" s="231"/>
      <c r="J2" s="232"/>
      <c r="K2" s="92"/>
    </row>
    <row r="3" spans="1:11" ht="13.5" thickBot="1" x14ac:dyDescent="0.25">
      <c r="A3" s="89"/>
      <c r="B3" s="238" t="s">
        <v>111</v>
      </c>
      <c r="C3" s="239"/>
      <c r="D3" s="244"/>
      <c r="E3" s="244"/>
      <c r="F3" s="244"/>
      <c r="G3" s="244"/>
      <c r="H3" s="106" t="s">
        <v>140</v>
      </c>
      <c r="I3" s="108"/>
      <c r="J3" s="147"/>
      <c r="K3" s="93"/>
    </row>
    <row r="4" spans="1:11" ht="13.5" thickBot="1" x14ac:dyDescent="0.25">
      <c r="A4" s="90"/>
      <c r="B4" s="238"/>
      <c r="C4" s="239"/>
      <c r="D4" s="239"/>
      <c r="E4" s="239"/>
      <c r="F4" s="239"/>
      <c r="G4" s="239"/>
      <c r="H4" s="239"/>
      <c r="I4" s="239"/>
      <c r="J4" s="239"/>
      <c r="K4" s="94"/>
    </row>
    <row r="5" spans="1:11" x14ac:dyDescent="0.2">
      <c r="A5" s="90"/>
      <c r="B5" s="29" t="s">
        <v>146</v>
      </c>
      <c r="C5" s="9"/>
      <c r="D5" s="9"/>
      <c r="E5" s="9"/>
      <c r="F5" s="9"/>
      <c r="G5" s="9"/>
      <c r="H5" s="9"/>
      <c r="I5" s="9"/>
      <c r="J5" s="211" t="s">
        <v>95</v>
      </c>
      <c r="K5" s="92"/>
    </row>
    <row r="6" spans="1:11" ht="13.5" thickBot="1" x14ac:dyDescent="0.25">
      <c r="A6" s="90"/>
      <c r="B6" s="79" t="s">
        <v>94</v>
      </c>
      <c r="C6" s="235"/>
      <c r="D6" s="237"/>
      <c r="E6" s="237"/>
      <c r="F6" s="236"/>
      <c r="G6" s="37" t="s">
        <v>164</v>
      </c>
      <c r="H6" s="235"/>
      <c r="I6" s="237"/>
      <c r="J6" s="212"/>
      <c r="K6" s="92"/>
    </row>
    <row r="7" spans="1:11" ht="13.5" thickTop="1" x14ac:dyDescent="0.2">
      <c r="A7" s="90"/>
      <c r="B7" s="79"/>
      <c r="J7" s="9"/>
      <c r="K7" s="92"/>
    </row>
    <row r="8" spans="1:11" x14ac:dyDescent="0.2">
      <c r="A8" s="90"/>
      <c r="B8" s="79" t="s">
        <v>96</v>
      </c>
      <c r="C8" s="241"/>
      <c r="D8" s="242"/>
      <c r="E8" s="243"/>
      <c r="K8" s="92"/>
    </row>
    <row r="9" spans="1:11" x14ac:dyDescent="0.2">
      <c r="A9" s="90"/>
      <c r="B9" s="107" t="s">
        <v>5</v>
      </c>
      <c r="C9" s="156"/>
      <c r="D9" s="85"/>
      <c r="E9" s="86"/>
      <c r="G9" s="9" t="s">
        <v>6</v>
      </c>
      <c r="H9" s="87"/>
      <c r="I9" s="85"/>
      <c r="J9" s="213"/>
      <c r="K9" s="92"/>
    </row>
    <row r="10" spans="1:11" x14ac:dyDescent="0.2">
      <c r="A10" s="91"/>
      <c r="B10" s="30"/>
      <c r="C10" s="3"/>
      <c r="D10" s="4" t="s">
        <v>7</v>
      </c>
      <c r="E10" s="4" t="s">
        <v>8</v>
      </c>
      <c r="G10" s="3"/>
      <c r="H10" s="4" t="s">
        <v>9</v>
      </c>
      <c r="I10" s="4" t="s">
        <v>7</v>
      </c>
      <c r="J10" s="4" t="s">
        <v>8</v>
      </c>
      <c r="K10" s="111"/>
    </row>
    <row r="11" spans="1:11" x14ac:dyDescent="0.2">
      <c r="A11" s="91"/>
      <c r="B11" s="79" t="s">
        <v>96</v>
      </c>
      <c r="C11" s="241"/>
      <c r="D11" s="242"/>
      <c r="E11" s="243"/>
      <c r="F11" s="4"/>
      <c r="G11" s="3"/>
      <c r="H11" s="4"/>
      <c r="I11" s="4"/>
      <c r="J11" s="4"/>
      <c r="K11" s="111"/>
    </row>
    <row r="12" spans="1:11" x14ac:dyDescent="0.2">
      <c r="A12" s="90"/>
      <c r="B12" s="107" t="s">
        <v>5</v>
      </c>
      <c r="C12" s="155"/>
      <c r="D12" s="85"/>
      <c r="E12" s="86"/>
      <c r="G12" s="9" t="s">
        <v>6</v>
      </c>
      <c r="H12" s="2"/>
      <c r="I12" s="85"/>
      <c r="J12" s="213"/>
      <c r="K12" s="92"/>
    </row>
    <row r="13" spans="1:11" ht="13.5" thickBot="1" x14ac:dyDescent="0.25">
      <c r="A13" s="90"/>
      <c r="B13" s="30"/>
      <c r="C13" s="1" t="s">
        <v>9</v>
      </c>
      <c r="D13" s="1" t="s">
        <v>7</v>
      </c>
      <c r="E13" s="1" t="s">
        <v>8</v>
      </c>
      <c r="G13" s="1"/>
      <c r="H13" s="1"/>
      <c r="I13" s="1" t="s">
        <v>7</v>
      </c>
      <c r="J13" s="1" t="s">
        <v>8</v>
      </c>
      <c r="K13" s="93"/>
    </row>
    <row r="14" spans="1:11" ht="13.5" thickBot="1" x14ac:dyDescent="0.25">
      <c r="A14" s="88"/>
      <c r="B14" s="238"/>
      <c r="C14" s="239"/>
      <c r="D14" s="239"/>
      <c r="E14" s="239"/>
      <c r="F14" s="239"/>
      <c r="G14" s="239"/>
      <c r="H14" s="239"/>
      <c r="I14" s="239"/>
      <c r="J14" s="240"/>
      <c r="K14" s="94"/>
    </row>
    <row r="15" spans="1:11" x14ac:dyDescent="0.2">
      <c r="A15" s="94"/>
      <c r="B15" s="17" t="s">
        <v>162</v>
      </c>
      <c r="C15" s="229"/>
      <c r="D15" s="229"/>
      <c r="E15" s="229"/>
      <c r="F15" s="229"/>
      <c r="G15" s="229"/>
      <c r="H15" s="229"/>
      <c r="I15" s="229"/>
      <c r="J15" s="229"/>
      <c r="K15" s="94"/>
    </row>
    <row r="16" spans="1:11" x14ac:dyDescent="0.2">
      <c r="A16" s="92"/>
      <c r="B16" s="17" t="s">
        <v>219</v>
      </c>
      <c r="C16" s="37"/>
      <c r="D16" s="37"/>
      <c r="E16" s="37"/>
      <c r="F16" s="37"/>
      <c r="G16" s="37"/>
      <c r="H16" s="37"/>
      <c r="I16" s="37"/>
      <c r="J16" s="37"/>
      <c r="K16" s="92"/>
    </row>
    <row r="17" spans="1:13" ht="13.5" thickBot="1" x14ac:dyDescent="0.25">
      <c r="A17" s="92"/>
      <c r="B17" s="17"/>
      <c r="C17" s="229" t="s">
        <v>150</v>
      </c>
      <c r="D17" s="229"/>
      <c r="E17" s="229"/>
      <c r="F17" s="229"/>
      <c r="G17" s="229"/>
      <c r="H17" s="229"/>
      <c r="I17" s="229"/>
      <c r="J17" s="37"/>
      <c r="K17" s="92"/>
    </row>
    <row r="18" spans="1:13" ht="13.5" thickBot="1" x14ac:dyDescent="0.25">
      <c r="A18" s="92"/>
      <c r="B18" s="17"/>
      <c r="C18" s="200" t="s">
        <v>67</v>
      </c>
      <c r="D18" s="201" t="s">
        <v>66</v>
      </c>
      <c r="E18" s="201" t="s">
        <v>213</v>
      </c>
      <c r="F18" s="201" t="s">
        <v>93</v>
      </c>
      <c r="G18" s="201" t="s">
        <v>214</v>
      </c>
      <c r="H18" s="201" t="s">
        <v>64</v>
      </c>
      <c r="I18" s="202" t="s">
        <v>65</v>
      </c>
      <c r="J18" s="37" t="s">
        <v>163</v>
      </c>
      <c r="K18" s="92"/>
    </row>
    <row r="19" spans="1:13" ht="13.5" thickBot="1" x14ac:dyDescent="0.25">
      <c r="A19" s="92"/>
      <c r="B19" s="17" t="s">
        <v>149</v>
      </c>
      <c r="C19" s="207"/>
      <c r="D19" s="207"/>
      <c r="E19" s="207"/>
      <c r="F19" s="207"/>
      <c r="G19" s="207"/>
      <c r="H19" s="207"/>
      <c r="I19" s="207"/>
      <c r="J19" s="208">
        <f>SUM(C19:I19)</f>
        <v>0</v>
      </c>
      <c r="K19" s="92"/>
    </row>
    <row r="20" spans="1:13" ht="14.25" thickTop="1" thickBot="1" x14ac:dyDescent="0.25">
      <c r="A20" s="92"/>
      <c r="B20" s="17" t="s">
        <v>147</v>
      </c>
      <c r="C20" s="209"/>
      <c r="D20" s="209"/>
      <c r="E20" s="209"/>
      <c r="F20" s="209"/>
      <c r="G20" s="209"/>
      <c r="H20" s="209"/>
      <c r="I20" s="209"/>
      <c r="J20" s="210">
        <f>SUM(C20:I20)</f>
        <v>0</v>
      </c>
      <c r="K20" s="92"/>
    </row>
    <row r="21" spans="1:13" ht="14.25" thickTop="1" thickBot="1" x14ac:dyDescent="0.25">
      <c r="A21" s="92"/>
      <c r="B21" s="17" t="s">
        <v>148</v>
      </c>
      <c r="C21" s="209"/>
      <c r="D21" s="209"/>
      <c r="E21" s="209"/>
      <c r="F21" s="209"/>
      <c r="G21" s="209"/>
      <c r="H21" s="209"/>
      <c r="I21" s="209"/>
      <c r="J21" s="210">
        <f>SUM(C21:I21)</f>
        <v>0</v>
      </c>
      <c r="K21" s="92"/>
    </row>
    <row r="22" spans="1:13" ht="14.25" thickTop="1" thickBot="1" x14ac:dyDescent="0.25">
      <c r="A22" s="92"/>
      <c r="B22" s="17" t="s">
        <v>215</v>
      </c>
      <c r="C22" s="214">
        <f t="shared" ref="C22:J22" si="0">SUM(C19:C21)</f>
        <v>0</v>
      </c>
      <c r="D22" s="214">
        <f t="shared" si="0"/>
        <v>0</v>
      </c>
      <c r="E22" s="214">
        <f t="shared" si="0"/>
        <v>0</v>
      </c>
      <c r="F22" s="214">
        <f t="shared" si="0"/>
        <v>0</v>
      </c>
      <c r="G22" s="214">
        <f t="shared" si="0"/>
        <v>0</v>
      </c>
      <c r="H22" s="214">
        <f t="shared" si="0"/>
        <v>0</v>
      </c>
      <c r="I22" s="214">
        <f t="shared" si="0"/>
        <v>0</v>
      </c>
      <c r="J22" s="215">
        <f t="shared" si="0"/>
        <v>0</v>
      </c>
      <c r="K22" s="92"/>
      <c r="M22" s="190"/>
    </row>
    <row r="23" spans="1:13" ht="14.25" thickTop="1" thickBot="1" x14ac:dyDescent="0.25">
      <c r="A23" s="93"/>
      <c r="B23" s="17"/>
      <c r="C23" s="9"/>
      <c r="D23" s="9"/>
      <c r="E23" s="9"/>
      <c r="F23" s="9"/>
      <c r="G23" s="9"/>
      <c r="H23" s="9"/>
      <c r="I23" s="9"/>
      <c r="K23" s="93"/>
    </row>
    <row r="24" spans="1:13" ht="13.5" thickBot="1" x14ac:dyDescent="0.25">
      <c r="A24" s="112"/>
      <c r="B24" s="238"/>
      <c r="C24" s="239"/>
      <c r="D24" s="239"/>
      <c r="E24" s="239"/>
      <c r="F24" s="239"/>
      <c r="G24" s="239"/>
      <c r="H24" s="239"/>
      <c r="I24" s="239"/>
      <c r="J24" s="240"/>
      <c r="K24" s="112"/>
    </row>
    <row r="25" spans="1:13" x14ac:dyDescent="0.2">
      <c r="A25" s="92"/>
      <c r="B25" s="17" t="s">
        <v>143</v>
      </c>
      <c r="C25" s="247"/>
      <c r="D25" s="247"/>
      <c r="E25" s="247"/>
      <c r="F25" s="247"/>
      <c r="G25" s="247"/>
      <c r="H25" s="247"/>
      <c r="J25" s="35" t="s">
        <v>138</v>
      </c>
      <c r="K25" s="92"/>
    </row>
    <row r="26" spans="1:13" x14ac:dyDescent="0.2">
      <c r="A26" s="92"/>
      <c r="B26" s="9" t="s">
        <v>113</v>
      </c>
      <c r="C26" s="235"/>
      <c r="D26" s="237"/>
      <c r="E26" s="237"/>
      <c r="F26" s="237"/>
      <c r="G26" s="237"/>
      <c r="H26" s="237"/>
      <c r="J26" s="46"/>
      <c r="K26" s="137"/>
    </row>
    <row r="27" spans="1:13" x14ac:dyDescent="0.2">
      <c r="A27" s="92"/>
      <c r="B27" s="9" t="s">
        <v>114</v>
      </c>
      <c r="C27" s="235"/>
      <c r="D27" s="237"/>
      <c r="E27" s="237"/>
      <c r="F27" s="237"/>
      <c r="G27" s="237"/>
      <c r="H27" s="236"/>
      <c r="K27" s="92"/>
    </row>
    <row r="28" spans="1:13" x14ac:dyDescent="0.2">
      <c r="A28" s="92"/>
      <c r="B28" t="s">
        <v>115</v>
      </c>
      <c r="C28" s="235"/>
      <c r="D28" s="237"/>
      <c r="E28" s="237"/>
      <c r="F28" s="237"/>
      <c r="G28" s="237"/>
      <c r="H28" s="236"/>
      <c r="K28" s="92"/>
    </row>
    <row r="29" spans="1:13" ht="13.5" thickBot="1" x14ac:dyDescent="0.25">
      <c r="A29" s="92"/>
      <c r="C29" t="s">
        <v>97</v>
      </c>
      <c r="E29" s="235"/>
      <c r="F29" s="236"/>
      <c r="G29" s="9" t="s">
        <v>98</v>
      </c>
      <c r="H29" s="46"/>
      <c r="I29" s="35" t="s">
        <v>183</v>
      </c>
      <c r="J29" s="103">
        <f>E29*H29</f>
        <v>0</v>
      </c>
      <c r="K29" s="92"/>
    </row>
    <row r="30" spans="1:13" ht="13.5" thickBot="1" x14ac:dyDescent="0.25">
      <c r="A30" s="93"/>
      <c r="C30" s="35" t="s">
        <v>165</v>
      </c>
      <c r="G30" s="46"/>
      <c r="H30" s="104"/>
      <c r="I30" s="17" t="s">
        <v>166</v>
      </c>
      <c r="J30" s="109">
        <f>J29+G30</f>
        <v>0</v>
      </c>
      <c r="K30" s="93"/>
    </row>
    <row r="31" spans="1:13" ht="13.5" thickBot="1" x14ac:dyDescent="0.25">
      <c r="A31" s="95"/>
      <c r="B31" s="238"/>
      <c r="C31" s="239"/>
      <c r="D31" s="239"/>
      <c r="E31" s="239"/>
      <c r="F31" s="239"/>
      <c r="G31" s="239"/>
      <c r="H31" s="239"/>
      <c r="I31" s="239"/>
      <c r="J31" s="240"/>
      <c r="K31" s="112"/>
    </row>
    <row r="32" spans="1:13" x14ac:dyDescent="0.2">
      <c r="A32" s="92"/>
      <c r="B32" s="17" t="s">
        <v>144</v>
      </c>
      <c r="C32" s="247"/>
      <c r="D32" s="247"/>
      <c r="E32" s="247"/>
      <c r="F32" s="247"/>
      <c r="G32" s="247"/>
      <c r="H32" s="247"/>
      <c r="J32" s="35" t="s">
        <v>138</v>
      </c>
      <c r="K32" s="92"/>
    </row>
    <row r="33" spans="1:11" x14ac:dyDescent="0.2">
      <c r="A33" s="92"/>
      <c r="B33" s="9" t="s">
        <v>113</v>
      </c>
      <c r="C33" s="235"/>
      <c r="D33" s="237"/>
      <c r="E33" s="237"/>
      <c r="F33" s="237"/>
      <c r="G33" s="237"/>
      <c r="H33" s="236"/>
      <c r="I33" s="9"/>
      <c r="J33" s="16"/>
      <c r="K33" s="137"/>
    </row>
    <row r="34" spans="1:11" ht="13.5" thickBot="1" x14ac:dyDescent="0.25">
      <c r="A34" s="92"/>
      <c r="B34" s="9" t="s">
        <v>114</v>
      </c>
      <c r="C34" s="235"/>
      <c r="D34" s="237"/>
      <c r="E34" s="237"/>
      <c r="F34" s="237"/>
      <c r="G34" s="237"/>
      <c r="H34" s="236"/>
      <c r="K34" s="92"/>
    </row>
    <row r="35" spans="1:11" ht="13.5" customHeight="1" thickBot="1" x14ac:dyDescent="0.25">
      <c r="A35" s="92"/>
      <c r="B35" t="s">
        <v>115</v>
      </c>
      <c r="C35" s="235"/>
      <c r="D35" s="237"/>
      <c r="E35" s="237"/>
      <c r="F35" s="237"/>
      <c r="G35" s="237"/>
      <c r="H35" s="236"/>
      <c r="I35" s="17" t="s">
        <v>141</v>
      </c>
      <c r="J35" s="121"/>
      <c r="K35" s="92"/>
    </row>
    <row r="36" spans="1:11" ht="13.5" thickBot="1" x14ac:dyDescent="0.25">
      <c r="A36" s="95"/>
      <c r="B36" s="238"/>
      <c r="C36" s="239"/>
      <c r="D36" s="239"/>
      <c r="E36" s="239"/>
      <c r="F36" s="239"/>
      <c r="G36" s="239"/>
      <c r="H36" s="239"/>
      <c r="I36" s="239"/>
      <c r="J36" s="240"/>
      <c r="K36" s="112"/>
    </row>
    <row r="37" spans="1:11" ht="13.5" thickBot="1" x14ac:dyDescent="0.25">
      <c r="A37" s="88"/>
      <c r="B37" s="29" t="s">
        <v>145</v>
      </c>
      <c r="C37" s="233" t="s">
        <v>128</v>
      </c>
      <c r="D37" s="234"/>
      <c r="E37" s="234"/>
      <c r="F37" s="234"/>
      <c r="G37" s="234"/>
      <c r="H37" s="234"/>
      <c r="I37" s="228"/>
      <c r="J37" s="228"/>
      <c r="K37" s="136"/>
    </row>
    <row r="38" spans="1:11" ht="13.5" thickBot="1" x14ac:dyDescent="0.25">
      <c r="A38" s="90"/>
      <c r="B38" s="81"/>
      <c r="C38" s="82"/>
      <c r="D38" s="82"/>
      <c r="E38" s="82"/>
      <c r="F38" s="82"/>
      <c r="G38" s="82"/>
      <c r="H38" s="83"/>
      <c r="I38" s="9" t="s">
        <v>95</v>
      </c>
      <c r="J38" s="20"/>
      <c r="K38" s="137"/>
    </row>
    <row r="39" spans="1:11" ht="13.5" thickBot="1" x14ac:dyDescent="0.25">
      <c r="A39" s="90"/>
      <c r="B39" s="81"/>
      <c r="C39" s="82"/>
      <c r="D39" s="82"/>
      <c r="E39" s="82"/>
      <c r="F39" s="82"/>
      <c r="G39" s="82"/>
      <c r="H39" s="83"/>
      <c r="I39" s="9" t="s">
        <v>95</v>
      </c>
      <c r="J39" s="20"/>
      <c r="K39" s="92"/>
    </row>
    <row r="40" spans="1:11" ht="13.5" thickBot="1" x14ac:dyDescent="0.25">
      <c r="A40" s="90"/>
      <c r="B40" s="81"/>
      <c r="C40" s="82"/>
      <c r="D40" s="82"/>
      <c r="E40" s="82"/>
      <c r="F40" s="82"/>
      <c r="G40" s="82"/>
      <c r="H40" s="83"/>
      <c r="I40" s="9" t="s">
        <v>95</v>
      </c>
      <c r="J40" s="20"/>
      <c r="K40" s="92"/>
    </row>
    <row r="41" spans="1:11" ht="13.5" thickBot="1" x14ac:dyDescent="0.25">
      <c r="A41" s="90"/>
      <c r="B41" s="81"/>
      <c r="C41" s="82"/>
      <c r="D41" s="82"/>
      <c r="E41" s="82"/>
      <c r="F41" s="82"/>
      <c r="G41" s="82"/>
      <c r="H41" s="83"/>
      <c r="I41" s="9" t="s">
        <v>95</v>
      </c>
      <c r="J41" s="20"/>
      <c r="K41" s="92"/>
    </row>
    <row r="42" spans="1:11" ht="13.5" thickBot="1" x14ac:dyDescent="0.25">
      <c r="A42" s="90"/>
      <c r="B42" s="80"/>
      <c r="C42" s="33"/>
      <c r="D42" s="33"/>
      <c r="E42" s="33"/>
      <c r="F42" s="33"/>
      <c r="G42" s="33"/>
      <c r="H42" s="227" t="s">
        <v>167</v>
      </c>
      <c r="I42" s="227"/>
      <c r="J42" s="81">
        <f>SUM(J38:J41)</f>
        <v>0</v>
      </c>
      <c r="K42" s="92"/>
    </row>
    <row r="43" spans="1:11" ht="13.5" thickBot="1" x14ac:dyDescent="0.25">
      <c r="A43" s="95"/>
      <c r="B43" s="106"/>
      <c r="C43" s="105"/>
      <c r="D43" s="105"/>
      <c r="E43" s="105"/>
      <c r="F43" s="105"/>
      <c r="G43" s="105"/>
      <c r="H43" s="105"/>
      <c r="I43" s="105"/>
      <c r="J43" s="105"/>
      <c r="K43" s="112"/>
    </row>
  </sheetData>
  <mergeCells count="27">
    <mergeCell ref="C34:H34"/>
    <mergeCell ref="C26:H26"/>
    <mergeCell ref="B1:K1"/>
    <mergeCell ref="B24:J24"/>
    <mergeCell ref="B31:J31"/>
    <mergeCell ref="C25:H25"/>
    <mergeCell ref="C32:H32"/>
    <mergeCell ref="C27:H27"/>
    <mergeCell ref="C28:H28"/>
    <mergeCell ref="C17:I17"/>
    <mergeCell ref="B4:J4"/>
    <mergeCell ref="H42:I42"/>
    <mergeCell ref="I37:J37"/>
    <mergeCell ref="C15:J15"/>
    <mergeCell ref="B2:J2"/>
    <mergeCell ref="C37:H37"/>
    <mergeCell ref="E29:F29"/>
    <mergeCell ref="C35:H35"/>
    <mergeCell ref="B36:J36"/>
    <mergeCell ref="C33:H33"/>
    <mergeCell ref="B14:J14"/>
    <mergeCell ref="C6:F6"/>
    <mergeCell ref="H6:I6"/>
    <mergeCell ref="C8:E8"/>
    <mergeCell ref="C11:E11"/>
    <mergeCell ref="B3:C3"/>
    <mergeCell ref="D3:G3"/>
  </mergeCells>
  <phoneticPr fontId="3" type="noConversion"/>
  <printOptions horizontalCentered="1" verticalCentered="1"/>
  <pageMargins left="0" right="0" top="0.5" bottom="0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10"/>
  <sheetViews>
    <sheetView tabSelected="1" workbookViewId="0">
      <selection activeCell="G19" sqref="G19"/>
    </sheetView>
  </sheetViews>
  <sheetFormatPr defaultRowHeight="12.75" x14ac:dyDescent="0.2"/>
  <cols>
    <col min="1" max="1" width="4.7109375" customWidth="1"/>
    <col min="2" max="2" width="17" customWidth="1"/>
    <col min="3" max="3" width="14" customWidth="1"/>
    <col min="4" max="4" width="11.42578125" customWidth="1"/>
    <col min="5" max="5" width="11.28515625" customWidth="1"/>
    <col min="6" max="6" width="12.28515625" customWidth="1"/>
    <col min="7" max="7" width="12.7109375" customWidth="1"/>
    <col min="8" max="8" width="13.28515625" customWidth="1"/>
    <col min="9" max="9" width="13.7109375" customWidth="1"/>
    <col min="10" max="10" width="4.7109375" customWidth="1"/>
    <col min="11" max="11" width="9.140625" customWidth="1"/>
  </cols>
  <sheetData>
    <row r="1" spans="1:19" ht="13.5" thickTop="1" x14ac:dyDescent="0.2">
      <c r="A1" s="157"/>
      <c r="B1" s="158"/>
      <c r="C1" s="158"/>
      <c r="D1" s="158"/>
      <c r="E1" s="158"/>
      <c r="F1" s="158"/>
      <c r="G1" s="158"/>
      <c r="H1" s="158"/>
      <c r="I1" s="158"/>
      <c r="J1" s="139"/>
    </row>
    <row r="2" spans="1:19" ht="18" customHeight="1" x14ac:dyDescent="0.35">
      <c r="A2" s="159"/>
      <c r="B2" s="269" t="s">
        <v>0</v>
      </c>
      <c r="C2" s="269"/>
      <c r="D2" s="269"/>
      <c r="E2" s="269"/>
      <c r="F2" s="269"/>
      <c r="G2" s="269"/>
      <c r="H2" s="269"/>
      <c r="I2" s="269"/>
      <c r="J2" s="51"/>
    </row>
    <row r="3" spans="1:19" ht="12.75" customHeight="1" x14ac:dyDescent="0.2">
      <c r="A3" s="159"/>
      <c r="B3" s="231" t="s">
        <v>195</v>
      </c>
      <c r="C3" s="231"/>
      <c r="D3" s="231"/>
      <c r="E3" s="231"/>
      <c r="F3" s="231"/>
      <c r="G3" s="231"/>
      <c r="H3" s="231"/>
      <c r="I3" s="231"/>
      <c r="J3" s="51"/>
    </row>
    <row r="4" spans="1:19" x14ac:dyDescent="0.2">
      <c r="A4" s="159"/>
      <c r="J4" s="51"/>
    </row>
    <row r="5" spans="1:19" x14ac:dyDescent="0.2">
      <c r="A5" s="159"/>
      <c r="B5" t="s">
        <v>1</v>
      </c>
      <c r="C5" s="274"/>
      <c r="D5" s="275"/>
      <c r="E5" s="275"/>
      <c r="F5" s="276"/>
      <c r="G5" s="195" t="s">
        <v>198</v>
      </c>
      <c r="H5" s="274"/>
      <c r="I5" s="276"/>
      <c r="J5" s="51"/>
    </row>
    <row r="6" spans="1:19" ht="12.75" customHeight="1" x14ac:dyDescent="0.2">
      <c r="A6" s="159"/>
      <c r="H6" s="9"/>
      <c r="J6" s="51"/>
    </row>
    <row r="7" spans="1:19" x14ac:dyDescent="0.2">
      <c r="A7" s="159"/>
      <c r="B7" t="s">
        <v>2</v>
      </c>
      <c r="C7" s="274"/>
      <c r="D7" s="275"/>
      <c r="E7" s="275"/>
      <c r="F7" s="276"/>
      <c r="G7" s="9" t="s">
        <v>130</v>
      </c>
      <c r="H7" s="250"/>
      <c r="I7" s="252"/>
      <c r="J7" s="51"/>
    </row>
    <row r="8" spans="1:19" x14ac:dyDescent="0.2">
      <c r="A8" s="159"/>
      <c r="J8" s="51"/>
    </row>
    <row r="9" spans="1:19" x14ac:dyDescent="0.2">
      <c r="A9" s="159"/>
      <c r="B9" t="s">
        <v>3</v>
      </c>
      <c r="C9" s="270"/>
      <c r="D9" s="271"/>
      <c r="E9" s="271"/>
      <c r="F9" s="271"/>
      <c r="G9" s="271"/>
      <c r="H9" s="271"/>
      <c r="I9" s="272"/>
      <c r="J9" s="51"/>
    </row>
    <row r="10" spans="1:19" x14ac:dyDescent="0.2">
      <c r="A10" s="159"/>
      <c r="D10" s="273" t="s">
        <v>4</v>
      </c>
      <c r="E10" s="273"/>
      <c r="F10" s="273"/>
      <c r="G10" s="273"/>
      <c r="H10" s="273"/>
      <c r="J10" s="51"/>
    </row>
    <row r="11" spans="1:19" x14ac:dyDescent="0.2">
      <c r="A11" s="159"/>
      <c r="B11" t="s">
        <v>184</v>
      </c>
      <c r="C11" s="260"/>
      <c r="D11" s="261"/>
      <c r="E11" s="4"/>
      <c r="F11" s="37" t="s">
        <v>197</v>
      </c>
      <c r="G11" s="262"/>
      <c r="H11" s="263"/>
      <c r="I11" s="264"/>
      <c r="J11" s="24"/>
    </row>
    <row r="12" spans="1:19" x14ac:dyDescent="0.2">
      <c r="A12" s="159"/>
      <c r="D12" s="4"/>
      <c r="E12" s="4"/>
      <c r="F12" s="4"/>
      <c r="G12" s="4"/>
      <c r="H12" s="4"/>
      <c r="J12" s="51"/>
      <c r="R12" s="196"/>
      <c r="S12" s="196"/>
    </row>
    <row r="13" spans="1:19" x14ac:dyDescent="0.2">
      <c r="A13" s="159"/>
      <c r="B13" s="126" t="s">
        <v>136</v>
      </c>
      <c r="C13" s="237" t="s">
        <v>131</v>
      </c>
      <c r="D13" s="237"/>
      <c r="E13" s="237"/>
      <c r="F13" s="237"/>
      <c r="G13" s="236"/>
      <c r="H13" s="257" t="s">
        <v>79</v>
      </c>
      <c r="I13" s="258"/>
      <c r="J13" s="51"/>
      <c r="R13" s="196"/>
      <c r="S13" s="196"/>
    </row>
    <row r="14" spans="1:19" x14ac:dyDescent="0.2">
      <c r="A14" s="159"/>
      <c r="B14" s="193"/>
      <c r="H14" s="44" t="s">
        <v>76</v>
      </c>
      <c r="I14" s="44" t="s">
        <v>78</v>
      </c>
      <c r="J14" s="51"/>
      <c r="R14" s="196"/>
      <c r="S14" s="196"/>
    </row>
    <row r="15" spans="1:19" x14ac:dyDescent="0.2">
      <c r="A15" s="159"/>
      <c r="B15" s="5"/>
      <c r="C15" s="6" t="s">
        <v>10</v>
      </c>
      <c r="D15" s="7"/>
      <c r="H15" s="45" t="s">
        <v>77</v>
      </c>
      <c r="I15" s="45" t="s">
        <v>77</v>
      </c>
      <c r="J15" s="51"/>
    </row>
    <row r="16" spans="1:19" x14ac:dyDescent="0.2">
      <c r="A16" s="159"/>
      <c r="B16" s="5" t="s">
        <v>11</v>
      </c>
      <c r="C16" s="8" t="s">
        <v>12</v>
      </c>
      <c r="D16" s="5"/>
      <c r="G16" t="s">
        <v>11</v>
      </c>
      <c r="H16" s="42"/>
      <c r="I16" s="42"/>
      <c r="J16" s="51"/>
    </row>
    <row r="17" spans="1:11" x14ac:dyDescent="0.2">
      <c r="A17" s="159"/>
      <c r="B17" s="5" t="s">
        <v>11</v>
      </c>
      <c r="C17" s="8" t="s">
        <v>132</v>
      </c>
      <c r="H17" s="46"/>
      <c r="I17" s="22"/>
      <c r="J17" s="51"/>
    </row>
    <row r="18" spans="1:11" x14ac:dyDescent="0.2">
      <c r="A18" s="159"/>
      <c r="B18" s="5"/>
      <c r="C18" s="8" t="s">
        <v>133</v>
      </c>
      <c r="H18" s="162"/>
      <c r="I18" s="162"/>
      <c r="J18" s="51"/>
      <c r="K18" s="50"/>
    </row>
    <row r="19" spans="1:11" x14ac:dyDescent="0.2">
      <c r="A19" s="159"/>
      <c r="B19" s="5"/>
      <c r="C19" s="2"/>
      <c r="D19" s="9" t="s">
        <v>13</v>
      </c>
      <c r="E19" s="189">
        <v>0.7</v>
      </c>
      <c r="G19" s="43">
        <f>C19*E19</f>
        <v>0</v>
      </c>
      <c r="H19" s="120"/>
      <c r="I19" s="46"/>
      <c r="J19" s="51"/>
      <c r="K19" s="50"/>
    </row>
    <row r="20" spans="1:11" x14ac:dyDescent="0.2">
      <c r="A20" s="159"/>
      <c r="B20" s="5" t="s">
        <v>11</v>
      </c>
      <c r="C20" s="8" t="s">
        <v>134</v>
      </c>
      <c r="H20" s="42">
        <v>0</v>
      </c>
      <c r="I20" s="42"/>
      <c r="J20" s="51"/>
      <c r="K20" s="50"/>
    </row>
    <row r="21" spans="1:11" x14ac:dyDescent="0.2">
      <c r="A21" s="159"/>
      <c r="B21" s="5"/>
      <c r="C21" s="6" t="s">
        <v>14</v>
      </c>
      <c r="D21" s="206" t="s">
        <v>149</v>
      </c>
      <c r="E21" s="206" t="s">
        <v>218</v>
      </c>
      <c r="F21" s="206" t="s">
        <v>148</v>
      </c>
      <c r="G21" s="203">
        <f>D22+E22+F22</f>
        <v>0</v>
      </c>
      <c r="H21" s="120">
        <f>G21</f>
        <v>0</v>
      </c>
      <c r="I21" s="43"/>
      <c r="J21" s="51"/>
      <c r="K21" s="50"/>
    </row>
    <row r="22" spans="1:11" x14ac:dyDescent="0.2">
      <c r="A22" s="159"/>
      <c r="B22" s="5"/>
      <c r="C22" s="124" t="s">
        <v>135</v>
      </c>
      <c r="D22" s="204">
        <f>'Travel Worksheet'!J19</f>
        <v>0</v>
      </c>
      <c r="E22" s="204">
        <f>'Travel Worksheet'!J20</f>
        <v>0</v>
      </c>
      <c r="F22" s="204">
        <f>'Travel Worksheet'!J21</f>
        <v>0</v>
      </c>
      <c r="G22" s="149"/>
      <c r="H22" s="160"/>
      <c r="I22" s="160"/>
      <c r="J22" s="51"/>
    </row>
    <row r="23" spans="1:11" x14ac:dyDescent="0.2">
      <c r="A23" s="159"/>
      <c r="B23" s="5" t="s">
        <v>11</v>
      </c>
      <c r="C23" s="6" t="s">
        <v>16</v>
      </c>
      <c r="D23" s="2"/>
      <c r="E23" t="s">
        <v>17</v>
      </c>
      <c r="F23" s="196"/>
      <c r="G23" s="43">
        <f>D23*F23</f>
        <v>0</v>
      </c>
      <c r="H23" s="43">
        <f>+G23</f>
        <v>0</v>
      </c>
      <c r="I23" s="43"/>
      <c r="J23" s="51"/>
    </row>
    <row r="24" spans="1:11" x14ac:dyDescent="0.2">
      <c r="A24" s="159"/>
      <c r="B24" s="5"/>
      <c r="C24" s="11"/>
      <c r="D24" s="12"/>
      <c r="E24" s="225" t="s">
        <v>226</v>
      </c>
      <c r="F24" s="265"/>
      <c r="G24" s="41"/>
      <c r="H24" s="41"/>
      <c r="I24" s="41"/>
      <c r="J24" s="51"/>
    </row>
    <row r="25" spans="1:11" x14ac:dyDescent="0.2">
      <c r="A25" s="159"/>
      <c r="B25" s="5"/>
      <c r="C25" s="11"/>
      <c r="D25" s="12"/>
      <c r="E25" s="225" t="s">
        <v>227</v>
      </c>
      <c r="F25" s="266"/>
      <c r="G25" s="13"/>
      <c r="H25" s="14"/>
      <c r="I25" s="14"/>
      <c r="J25" s="51"/>
    </row>
    <row r="26" spans="1:11" x14ac:dyDescent="0.2">
      <c r="A26" s="159"/>
      <c r="B26" s="5" t="s">
        <v>11</v>
      </c>
      <c r="C26" s="6" t="s">
        <v>18</v>
      </c>
      <c r="D26" s="7"/>
      <c r="E26" s="7"/>
      <c r="F26" s="7"/>
      <c r="G26" s="7"/>
      <c r="H26" s="42"/>
      <c r="I26" s="42"/>
      <c r="J26" s="51"/>
    </row>
    <row r="27" spans="1:11" x14ac:dyDescent="0.2">
      <c r="A27" s="159"/>
      <c r="B27" s="5" t="s">
        <v>11</v>
      </c>
      <c r="C27" s="6" t="s">
        <v>127</v>
      </c>
      <c r="D27" s="7"/>
      <c r="E27" s="7"/>
      <c r="F27" s="7"/>
      <c r="G27" s="7"/>
      <c r="H27" s="46"/>
      <c r="I27" s="46"/>
      <c r="J27" s="51"/>
    </row>
    <row r="28" spans="1:11" x14ac:dyDescent="0.2">
      <c r="A28" s="159"/>
      <c r="B28" s="5" t="s">
        <v>11</v>
      </c>
      <c r="C28" s="122" t="s">
        <v>125</v>
      </c>
      <c r="D28" s="7"/>
      <c r="E28" s="216"/>
      <c r="F28" s="7"/>
      <c r="G28" s="7"/>
      <c r="H28" s="42">
        <f>+C191028</f>
        <v>0</v>
      </c>
      <c r="I28" s="42"/>
      <c r="J28" s="51"/>
    </row>
    <row r="29" spans="1:11" x14ac:dyDescent="0.2">
      <c r="A29" s="159"/>
      <c r="B29" s="5"/>
      <c r="C29" s="217" t="s">
        <v>216</v>
      </c>
      <c r="D29" s="216"/>
      <c r="E29" s="7" t="s">
        <v>217</v>
      </c>
      <c r="F29" s="7"/>
      <c r="G29" s="205"/>
      <c r="H29" s="161">
        <f>G29*5</f>
        <v>0</v>
      </c>
      <c r="I29" s="162"/>
      <c r="J29" s="51"/>
    </row>
    <row r="30" spans="1:11" x14ac:dyDescent="0.2">
      <c r="A30" s="159"/>
      <c r="C30" s="3" t="s">
        <v>19</v>
      </c>
      <c r="H30" s="44" t="s">
        <v>76</v>
      </c>
      <c r="I30" s="44" t="s">
        <v>196</v>
      </c>
      <c r="J30" s="51"/>
    </row>
    <row r="31" spans="1:11" ht="13.5" thickBot="1" x14ac:dyDescent="0.25">
      <c r="A31" s="159"/>
      <c r="C31" s="3"/>
      <c r="H31" s="45" t="s">
        <v>80</v>
      </c>
      <c r="I31" s="45" t="s">
        <v>81</v>
      </c>
      <c r="J31" s="51"/>
    </row>
    <row r="32" spans="1:11" ht="13.5" thickBot="1" x14ac:dyDescent="0.25">
      <c r="A32" s="159"/>
      <c r="D32" t="s">
        <v>20</v>
      </c>
      <c r="H32" s="47">
        <f>SUM(H16:H29)</f>
        <v>0</v>
      </c>
      <c r="I32" s="48">
        <f>SUM(I16:I29)</f>
        <v>0</v>
      </c>
      <c r="J32" s="51"/>
    </row>
    <row r="33" spans="1:10" ht="13.5" thickBot="1" x14ac:dyDescent="0.25">
      <c r="A33" s="159"/>
      <c r="B33" t="s">
        <v>21</v>
      </c>
      <c r="E33" s="15" t="s">
        <v>22</v>
      </c>
      <c r="F33" s="15" t="s">
        <v>23</v>
      </c>
      <c r="J33" s="51"/>
    </row>
    <row r="34" spans="1:10" ht="13.5" thickBot="1" x14ac:dyDescent="0.25">
      <c r="A34" s="159"/>
      <c r="E34" s="16"/>
      <c r="F34" s="16"/>
      <c r="G34" t="s">
        <v>126</v>
      </c>
      <c r="H34" s="267">
        <f>SUM(H32:I32)</f>
        <v>0</v>
      </c>
      <c r="I34" s="268"/>
      <c r="J34" s="51"/>
    </row>
    <row r="35" spans="1:10" x14ac:dyDescent="0.2">
      <c r="A35" s="79"/>
      <c r="E35" s="9"/>
      <c r="F35" s="9"/>
      <c r="H35" s="125"/>
      <c r="I35" s="9"/>
      <c r="J35" s="51"/>
    </row>
    <row r="36" spans="1:10" x14ac:dyDescent="0.2">
      <c r="A36" s="79"/>
      <c r="B36" t="s">
        <v>151</v>
      </c>
      <c r="J36" s="51"/>
    </row>
    <row r="37" spans="1:10" x14ac:dyDescent="0.2">
      <c r="A37" s="79"/>
      <c r="B37" t="s">
        <v>152</v>
      </c>
      <c r="J37" s="51"/>
    </row>
    <row r="38" spans="1:10" x14ac:dyDescent="0.2">
      <c r="A38" s="79"/>
      <c r="B38" s="8" t="s">
        <v>153</v>
      </c>
      <c r="D38" s="9"/>
      <c r="E38" s="9"/>
      <c r="F38" s="9"/>
      <c r="G38" s="9"/>
      <c r="H38" s="9"/>
      <c r="I38" s="9"/>
      <c r="J38" s="51"/>
    </row>
    <row r="39" spans="1:10" x14ac:dyDescent="0.2">
      <c r="A39" s="79"/>
      <c r="B39" t="s">
        <v>154</v>
      </c>
      <c r="J39" s="51"/>
    </row>
    <row r="40" spans="1:10" x14ac:dyDescent="0.2">
      <c r="A40" s="79"/>
      <c r="B40" s="9"/>
      <c r="C40" s="138"/>
      <c r="D40" s="9"/>
      <c r="E40" s="9"/>
      <c r="F40" s="9"/>
      <c r="G40" s="9"/>
      <c r="H40" s="9"/>
      <c r="I40" s="9"/>
      <c r="J40" s="51"/>
    </row>
    <row r="41" spans="1:10" x14ac:dyDescent="0.2">
      <c r="A41" s="79"/>
      <c r="B41" s="17" t="s">
        <v>155</v>
      </c>
      <c r="J41" s="51"/>
    </row>
    <row r="42" spans="1:10" x14ac:dyDescent="0.2">
      <c r="A42" s="79"/>
      <c r="B42" s="17" t="s">
        <v>156</v>
      </c>
      <c r="J42" s="51"/>
    </row>
    <row r="43" spans="1:10" x14ac:dyDescent="0.2">
      <c r="A43" s="79"/>
      <c r="E43" s="9"/>
      <c r="F43" s="9"/>
      <c r="H43" s="125"/>
      <c r="I43" s="9"/>
      <c r="J43" s="51"/>
    </row>
    <row r="44" spans="1:10" x14ac:dyDescent="0.2">
      <c r="A44" s="140"/>
      <c r="B44" s="127" t="s">
        <v>169</v>
      </c>
      <c r="C44" s="130"/>
      <c r="D44" s="250"/>
      <c r="E44" s="251"/>
      <c r="F44" s="252"/>
      <c r="G44" s="16" t="s">
        <v>24</v>
      </c>
      <c r="H44" s="250"/>
      <c r="I44" s="252"/>
      <c r="J44" s="141"/>
    </row>
    <row r="45" spans="1:10" x14ac:dyDescent="0.2">
      <c r="A45" s="79"/>
      <c r="B45" s="9"/>
      <c r="C45" s="8"/>
      <c r="D45" s="9"/>
      <c r="E45" s="9"/>
      <c r="F45" s="9"/>
      <c r="G45" s="9"/>
      <c r="H45" s="9"/>
      <c r="I45" s="9"/>
      <c r="J45" s="51"/>
    </row>
    <row r="46" spans="1:10" x14ac:dyDescent="0.2">
      <c r="A46" s="79"/>
      <c r="B46" s="253"/>
      <c r="C46" s="253"/>
      <c r="D46" s="253"/>
      <c r="E46" s="253"/>
      <c r="F46" s="253"/>
      <c r="G46" s="254"/>
      <c r="H46" s="254"/>
      <c r="I46" s="254"/>
      <c r="J46" s="84"/>
    </row>
    <row r="47" spans="1:10" x14ac:dyDescent="0.2">
      <c r="A47" s="79"/>
      <c r="B47" s="259" t="s">
        <v>25</v>
      </c>
      <c r="C47" s="259"/>
      <c r="D47" s="259"/>
      <c r="E47" t="s">
        <v>26</v>
      </c>
      <c r="G47" s="259" t="s">
        <v>212</v>
      </c>
      <c r="H47" s="259"/>
      <c r="I47" s="259"/>
      <c r="J47" s="51"/>
    </row>
    <row r="48" spans="1:10" x14ac:dyDescent="0.2">
      <c r="A48" s="142"/>
      <c r="B48" s="131"/>
      <c r="C48" s="131"/>
      <c r="D48" s="131"/>
      <c r="E48" s="131"/>
      <c r="F48" s="131"/>
      <c r="G48" s="131"/>
      <c r="H48" s="131"/>
      <c r="I48" s="131"/>
      <c r="J48" s="143"/>
    </row>
    <row r="49" spans="1:10" x14ac:dyDescent="0.2">
      <c r="A49" s="148"/>
      <c r="B49" s="149"/>
      <c r="C49" s="149"/>
      <c r="D49" s="149"/>
      <c r="E49" s="150"/>
      <c r="F49" s="150"/>
      <c r="G49" s="149"/>
      <c r="H49" s="151"/>
      <c r="I49" s="150"/>
      <c r="J49" s="152"/>
    </row>
    <row r="50" spans="1:10" x14ac:dyDescent="0.2">
      <c r="A50" s="79"/>
      <c r="B50" s="235" t="s">
        <v>157</v>
      </c>
      <c r="C50" s="237"/>
      <c r="D50" s="237"/>
      <c r="E50" s="237"/>
      <c r="F50" s="237"/>
      <c r="G50" s="237"/>
      <c r="H50" s="237"/>
      <c r="I50" s="237"/>
      <c r="J50" s="236"/>
    </row>
    <row r="51" spans="1:10" x14ac:dyDescent="0.2">
      <c r="A51" s="79"/>
      <c r="B51" s="146" t="s">
        <v>168</v>
      </c>
      <c r="C51" s="146" t="s">
        <v>137</v>
      </c>
      <c r="D51" s="146" t="s">
        <v>138</v>
      </c>
      <c r="E51" s="37" t="s">
        <v>139</v>
      </c>
      <c r="F51" s="9"/>
      <c r="H51" s="125"/>
      <c r="I51" s="9"/>
      <c r="J51" s="51"/>
    </row>
    <row r="52" spans="1:10" x14ac:dyDescent="0.2">
      <c r="A52" s="79"/>
      <c r="B52" s="132"/>
      <c r="C52" s="135" t="s">
        <v>158</v>
      </c>
      <c r="D52" s="46"/>
      <c r="E52" s="255"/>
      <c r="F52" s="237"/>
      <c r="G52" s="236"/>
      <c r="H52" s="125"/>
      <c r="I52" s="128"/>
      <c r="J52" s="51"/>
    </row>
    <row r="53" spans="1:10" x14ac:dyDescent="0.2">
      <c r="A53" s="79"/>
      <c r="B53" s="46"/>
      <c r="C53" s="132"/>
      <c r="D53" s="46"/>
      <c r="E53" s="235"/>
      <c r="F53" s="237"/>
      <c r="G53" s="236"/>
      <c r="H53" s="125"/>
      <c r="I53" s="128"/>
      <c r="J53" s="51"/>
    </row>
    <row r="54" spans="1:10" x14ac:dyDescent="0.2">
      <c r="A54" s="79"/>
      <c r="B54" s="46"/>
      <c r="C54" s="135" t="s">
        <v>159</v>
      </c>
      <c r="D54" s="46"/>
      <c r="E54" s="235"/>
      <c r="F54" s="237"/>
      <c r="G54" s="236"/>
      <c r="H54" s="125"/>
      <c r="I54" s="128"/>
      <c r="J54" s="51"/>
    </row>
    <row r="55" spans="1:10" x14ac:dyDescent="0.2">
      <c r="A55" s="79"/>
      <c r="B55" s="46"/>
      <c r="C55" s="132"/>
      <c r="D55" s="46"/>
      <c r="E55" s="235"/>
      <c r="F55" s="237"/>
      <c r="G55" s="236"/>
      <c r="H55" s="125"/>
      <c r="I55" s="128"/>
      <c r="J55" s="51"/>
    </row>
    <row r="56" spans="1:10" x14ac:dyDescent="0.2">
      <c r="A56" s="79"/>
      <c r="B56" s="127"/>
      <c r="C56" s="135" t="s">
        <v>160</v>
      </c>
      <c r="D56" s="46"/>
      <c r="E56" s="255"/>
      <c r="F56" s="237"/>
      <c r="G56" s="236"/>
      <c r="H56" s="125"/>
      <c r="I56" s="128"/>
      <c r="J56" s="51"/>
    </row>
    <row r="57" spans="1:10" x14ac:dyDescent="0.2">
      <c r="A57" s="79"/>
      <c r="B57" s="46"/>
      <c r="C57" s="132"/>
      <c r="D57" s="46"/>
      <c r="E57" s="235"/>
      <c r="F57" s="237"/>
      <c r="G57" s="236"/>
      <c r="H57" s="125"/>
      <c r="I57" s="128"/>
      <c r="J57" s="51"/>
    </row>
    <row r="58" spans="1:10" x14ac:dyDescent="0.2">
      <c r="A58" s="79"/>
      <c r="B58" s="194"/>
      <c r="C58" s="224" t="s">
        <v>221</v>
      </c>
      <c r="D58" s="46"/>
      <c r="E58" s="256"/>
      <c r="F58" s="237"/>
      <c r="G58" s="236"/>
      <c r="H58" s="125"/>
      <c r="I58" s="128"/>
      <c r="J58" s="51"/>
    </row>
    <row r="59" spans="1:10" x14ac:dyDescent="0.2">
      <c r="A59" s="79"/>
      <c r="B59" s="46"/>
      <c r="C59" s="132"/>
      <c r="D59" s="46"/>
      <c r="E59" s="235"/>
      <c r="F59" s="237"/>
      <c r="G59" s="236"/>
      <c r="H59" s="125"/>
      <c r="I59" s="128"/>
      <c r="J59" s="51"/>
    </row>
    <row r="60" spans="1:10" x14ac:dyDescent="0.2">
      <c r="A60" s="79"/>
      <c r="B60" s="127"/>
      <c r="C60" s="135" t="s">
        <v>161</v>
      </c>
      <c r="D60" s="46"/>
      <c r="E60" s="255"/>
      <c r="F60" s="237"/>
      <c r="G60" s="236"/>
      <c r="H60" s="125"/>
      <c r="I60" s="128"/>
      <c r="J60" s="51"/>
    </row>
    <row r="61" spans="1:10" x14ac:dyDescent="0.2">
      <c r="A61" s="79"/>
      <c r="B61" s="46"/>
      <c r="C61" s="132"/>
      <c r="D61" s="46"/>
      <c r="E61" s="235"/>
      <c r="F61" s="237"/>
      <c r="G61" s="236"/>
      <c r="H61" s="125"/>
      <c r="I61" s="128"/>
      <c r="J61" s="51"/>
    </row>
    <row r="62" spans="1:10" ht="13.5" thickBot="1" x14ac:dyDescent="0.25">
      <c r="A62" s="79"/>
      <c r="C62" s="35"/>
      <c r="E62" s="9"/>
      <c r="F62" s="9"/>
      <c r="G62" s="9"/>
      <c r="H62" s="133" t="s">
        <v>141</v>
      </c>
      <c r="I62" s="134">
        <f>SUM(I52:I61)</f>
        <v>0</v>
      </c>
      <c r="J62" s="51"/>
    </row>
    <row r="63" spans="1:10" ht="14.25" thickTop="1" thickBot="1" x14ac:dyDescent="0.25">
      <c r="A63" s="80"/>
      <c r="B63" s="33"/>
      <c r="C63" s="144"/>
      <c r="D63" s="33"/>
      <c r="E63" s="129"/>
      <c r="F63" s="129"/>
      <c r="G63" s="129"/>
      <c r="H63" s="248" t="s">
        <v>228</v>
      </c>
      <c r="I63" s="249"/>
      <c r="J63" s="145"/>
    </row>
    <row r="65" spans="2:8" x14ac:dyDescent="0.2">
      <c r="H65" s="198"/>
    </row>
    <row r="66" spans="2:8" x14ac:dyDescent="0.2">
      <c r="H66" s="198"/>
    </row>
    <row r="67" spans="2:8" x14ac:dyDescent="0.2">
      <c r="H67" s="198"/>
    </row>
    <row r="68" spans="2:8" x14ac:dyDescent="0.2">
      <c r="H68" s="198"/>
    </row>
    <row r="69" spans="2:8" x14ac:dyDescent="0.2">
      <c r="H69" s="199"/>
    </row>
    <row r="79" spans="2:8" hidden="1" x14ac:dyDescent="0.2"/>
    <row r="80" spans="2:8" hidden="1" x14ac:dyDescent="0.2">
      <c r="B80" s="19" t="s">
        <v>27</v>
      </c>
    </row>
    <row r="81" spans="2:2" hidden="1" x14ac:dyDescent="0.2">
      <c r="B81" s="19" t="s">
        <v>28</v>
      </c>
    </row>
    <row r="82" spans="2:2" hidden="1" x14ac:dyDescent="0.2">
      <c r="B82" s="19" t="s">
        <v>29</v>
      </c>
    </row>
    <row r="83" spans="2:2" hidden="1" x14ac:dyDescent="0.2">
      <c r="B83" s="19" t="s">
        <v>31</v>
      </c>
    </row>
    <row r="84" spans="2:2" hidden="1" x14ac:dyDescent="0.2">
      <c r="B84" s="19" t="s">
        <v>30</v>
      </c>
    </row>
    <row r="85" spans="2:2" hidden="1" x14ac:dyDescent="0.2">
      <c r="B85" t="s">
        <v>32</v>
      </c>
    </row>
    <row r="86" spans="2:2" hidden="1" x14ac:dyDescent="0.2">
      <c r="B86" s="19" t="s">
        <v>33</v>
      </c>
    </row>
    <row r="87" spans="2:2" hidden="1" x14ac:dyDescent="0.2">
      <c r="B87" s="19" t="s">
        <v>34</v>
      </c>
    </row>
    <row r="88" spans="2:2" hidden="1" x14ac:dyDescent="0.2">
      <c r="B88" t="s">
        <v>35</v>
      </c>
    </row>
    <row r="89" spans="2:2" hidden="1" x14ac:dyDescent="0.2">
      <c r="B89" s="19" t="s">
        <v>36</v>
      </c>
    </row>
    <row r="90" spans="2:2" hidden="1" x14ac:dyDescent="0.2">
      <c r="B90" t="s">
        <v>37</v>
      </c>
    </row>
    <row r="91" spans="2:2" hidden="1" x14ac:dyDescent="0.2">
      <c r="B91" s="19" t="s">
        <v>38</v>
      </c>
    </row>
    <row r="92" spans="2:2" hidden="1" x14ac:dyDescent="0.2">
      <c r="B92" s="19" t="s">
        <v>222</v>
      </c>
    </row>
    <row r="93" spans="2:2" hidden="1" x14ac:dyDescent="0.2">
      <c r="B93" t="s">
        <v>39</v>
      </c>
    </row>
    <row r="94" spans="2:2" hidden="1" x14ac:dyDescent="0.2">
      <c r="B94" s="19" t="s">
        <v>40</v>
      </c>
    </row>
    <row r="95" spans="2:2" hidden="1" x14ac:dyDescent="0.2">
      <c r="B95" s="19" t="s">
        <v>41</v>
      </c>
    </row>
    <row r="96" spans="2:2" hidden="1" x14ac:dyDescent="0.2">
      <c r="B96" t="s">
        <v>42</v>
      </c>
    </row>
    <row r="97" spans="2:6" hidden="1" x14ac:dyDescent="0.2">
      <c r="B97" t="s">
        <v>43</v>
      </c>
    </row>
    <row r="98" spans="2:6" hidden="1" x14ac:dyDescent="0.2">
      <c r="B98" t="s">
        <v>44</v>
      </c>
    </row>
    <row r="99" spans="2:6" hidden="1" x14ac:dyDescent="0.2">
      <c r="B99" s="20"/>
      <c r="C99" s="21"/>
      <c r="D99" s="21"/>
      <c r="E99" s="21"/>
      <c r="F99" s="22"/>
    </row>
    <row r="100" spans="2:6" hidden="1" x14ac:dyDescent="0.2"/>
    <row r="210" spans="14:14" x14ac:dyDescent="0.2">
      <c r="N210" s="10"/>
    </row>
  </sheetData>
  <dataConsolidate/>
  <mergeCells count="33">
    <mergeCell ref="B2:I2"/>
    <mergeCell ref="B3:I3"/>
    <mergeCell ref="C9:I9"/>
    <mergeCell ref="D10:H10"/>
    <mergeCell ref="C7:F7"/>
    <mergeCell ref="H7:I7"/>
    <mergeCell ref="H5:I5"/>
    <mergeCell ref="C5:F5"/>
    <mergeCell ref="C13:G13"/>
    <mergeCell ref="H13:I13"/>
    <mergeCell ref="G47:I47"/>
    <mergeCell ref="C11:D11"/>
    <mergeCell ref="G11:I11"/>
    <mergeCell ref="B47:D47"/>
    <mergeCell ref="F24:F25"/>
    <mergeCell ref="H34:I34"/>
    <mergeCell ref="E46:F46"/>
    <mergeCell ref="H63:I63"/>
    <mergeCell ref="D44:F44"/>
    <mergeCell ref="H44:I44"/>
    <mergeCell ref="B46:D46"/>
    <mergeCell ref="G46:I46"/>
    <mergeCell ref="E61:G61"/>
    <mergeCell ref="E56:G56"/>
    <mergeCell ref="E60:G60"/>
    <mergeCell ref="E57:G57"/>
    <mergeCell ref="E52:G52"/>
    <mergeCell ref="E55:G55"/>
    <mergeCell ref="E54:G54"/>
    <mergeCell ref="E53:G53"/>
    <mergeCell ref="B50:J50"/>
    <mergeCell ref="E58:G58"/>
    <mergeCell ref="E59:G59"/>
  </mergeCells>
  <phoneticPr fontId="3" type="noConversion"/>
  <dataValidations count="13">
    <dataValidation type="decimal" allowBlank="1" showInputMessage="1" showErrorMessage="1" promptTitle="Airfare" prompt="Traveler must take advantage of savings offered by airlines (reduced fares, advance booking, etc.) whenever feasible._x000a_" sqref="I16" xr:uid="{00000000-0002-0000-0200-000000000000}">
      <formula1>L15</formula1>
      <formula2>L16</formula2>
    </dataValidation>
    <dataValidation type="decimal" allowBlank="1" showInputMessage="1" showErrorMessage="1" promptTitle="Airfare" prompt="Traveler must take advantage of savings offered by airlines (reduced fares, advance booking, etc.) whenever feasible._x000a_ " sqref="H16" xr:uid="{00000000-0002-0000-0200-000001000000}">
      <formula1>K15</formula1>
      <formula2>K16</formula2>
    </dataValidation>
    <dataValidation type="date" operator="greaterThan" allowBlank="1" showInputMessage="1" showErrorMessage="1" prompt="Enter the date of the request." sqref="H44:I44" xr:uid="{00000000-0002-0000-0200-000002000000}">
      <formula1>36312</formula1>
    </dataValidation>
    <dataValidation allowBlank="1" showInputMessage="1" showErrorMessage="1" prompt="Put X in Box under Yes or No" sqref="E33:F33" xr:uid="{00000000-0002-0000-0200-000003000000}"/>
    <dataValidation allowBlank="1" showInputMessage="1" showErrorMessage="1" prompt="Enter any other estimated costs and attach a written explanation." sqref="H28:I29 H18:I18" xr:uid="{00000000-0002-0000-0200-000004000000}"/>
    <dataValidation errorStyle="warning" allowBlank="1" showInputMessage="1" error="The amount you entered seems high.  Please verify it before proceeding." prompt="Enter any registration fees for this trip." sqref="H26:I26" xr:uid="{00000000-0002-0000-0200-000005000000}"/>
    <dataValidation type="whole" errorStyle="warning" allowBlank="1" error="The number you enter seems high.  Make sure the entry is correct." prompt="Enter the number of nights of lodging for the trip." sqref="D24:D25" xr:uid="{00000000-0002-0000-0200-000006000000}">
      <formula1>1</formula1>
      <formula2>15</formula2>
    </dataValidation>
    <dataValidation type="whole" errorStyle="warning" allowBlank="1" showInputMessage="1" showErrorMessage="1" error="The number you enter seems high.  Make sure the entry is correct." prompt="Enter the number of nights of lodging for the trip." sqref="D23" xr:uid="{00000000-0002-0000-0200-000007000000}">
      <formula1>1</formula1>
      <formula2>15</formula2>
    </dataValidation>
    <dataValidation type="decimal" errorStyle="warning" allowBlank="1" showInputMessage="1" promptTitle="Dinner" prompt="Dinner allowance is not provided for a final arrival time earlier than 6:00 PM" sqref="F22" xr:uid="{00000000-0002-0000-0200-000008000000}">
      <formula1>0</formula1>
      <formula2>10</formula2>
    </dataValidation>
    <dataValidation type="decimal" errorStyle="warning" allowBlank="1" showInputMessage="1" promptTitle="Breakfast" prompt="Breakfast allowance is NOT provided with an initial departure time later than 8:00 AM" sqref="D22" xr:uid="{00000000-0002-0000-0200-000009000000}">
      <formula1>0</formula1>
      <formula2>10</formula2>
    </dataValidation>
    <dataValidation type="decimal" errorStyle="warning" allowBlank="1" sqref="E22" xr:uid="{00000000-0002-0000-0200-00000A000000}">
      <formula1>0.2</formula1>
      <formula2>10</formula2>
    </dataValidation>
    <dataValidation type="decimal" errorStyle="warning" operator="lessThanOrEqual" allowBlank="1" showInputMessage="1" showErrorMessage="1" error="The number you entered is higher than usual.  Please check it before proceeding." prompt="Enter the estimated costs of taxi fares, if any." sqref="H20:I20" xr:uid="{00000000-0002-0000-0200-00000B000000}">
      <formula1>50</formula1>
    </dataValidation>
    <dataValidation type="whole" errorStyle="warning" allowBlank="1" showInputMessage="1" showErrorMessage="1" error="The number of miles you entered seems unusual.  Please verify it is correct before proceeding." promptTitle="Mileage" prompt="Use www.MapQuest.com for point-to-point mileage.  Click on Driving Directions and enter to &amp; from Addresses.  Double milage for total, &amp; print for back-up." sqref="C19" xr:uid="{00000000-0002-0000-0200-00000C000000}">
      <formula1>10</formula1>
      <formula2>1000</formula2>
    </dataValidation>
  </dataValidations>
  <printOptions horizontalCentered="1"/>
  <pageMargins left="0.25" right="0.25" top="1" bottom="1" header="0.5" footer="0.5"/>
  <pageSetup scale="82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2"/>
  <sheetViews>
    <sheetView topLeftCell="A12" workbookViewId="0">
      <selection activeCell="D20" sqref="D20"/>
    </sheetView>
  </sheetViews>
  <sheetFormatPr defaultRowHeight="12.75" x14ac:dyDescent="0.2"/>
  <cols>
    <col min="1" max="1" width="21.7109375" customWidth="1"/>
    <col min="2" max="8" width="10.28515625" customWidth="1"/>
    <col min="9" max="10" width="10.7109375" customWidth="1"/>
    <col min="11" max="11" width="14.28515625" customWidth="1"/>
    <col min="12" max="12" width="32.42578125" hidden="1" customWidth="1"/>
    <col min="13" max="14" width="7.140625" hidden="1" customWidth="1"/>
    <col min="15" max="15" width="4.5703125" hidden="1" customWidth="1"/>
  </cols>
  <sheetData>
    <row r="1" spans="1:17" ht="15.75" x14ac:dyDescent="0.25">
      <c r="A1" s="295" t="s">
        <v>106</v>
      </c>
      <c r="B1" s="296"/>
      <c r="C1" s="296"/>
      <c r="D1" s="296"/>
      <c r="E1" s="296"/>
      <c r="F1" s="296"/>
      <c r="G1" s="296"/>
      <c r="H1" s="296"/>
      <c r="I1" s="296"/>
      <c r="J1" s="296"/>
      <c r="K1" s="297"/>
    </row>
    <row r="2" spans="1:17" x14ac:dyDescent="0.2">
      <c r="A2" s="298" t="s">
        <v>45</v>
      </c>
      <c r="B2" s="299"/>
      <c r="C2" s="299"/>
      <c r="D2" s="299"/>
      <c r="E2" s="299"/>
      <c r="F2" s="299"/>
      <c r="G2" s="299"/>
      <c r="H2" s="299"/>
      <c r="I2" s="299"/>
      <c r="J2" s="299"/>
      <c r="K2" s="300"/>
    </row>
    <row r="3" spans="1:17" x14ac:dyDescent="0.2">
      <c r="A3" s="298"/>
      <c r="B3" s="299"/>
      <c r="C3" s="299"/>
      <c r="D3" s="299"/>
      <c r="E3" s="299"/>
      <c r="F3" s="299"/>
      <c r="G3" s="299"/>
      <c r="H3" s="299"/>
      <c r="I3" s="299"/>
      <c r="J3" s="4"/>
      <c r="K3" s="24"/>
    </row>
    <row r="4" spans="1:17" x14ac:dyDescent="0.2">
      <c r="A4" s="164" t="s">
        <v>1</v>
      </c>
      <c r="B4" s="284"/>
      <c r="C4" s="285"/>
      <c r="D4" s="285"/>
      <c r="E4" s="301"/>
      <c r="F4" s="110"/>
      <c r="G4" s="38" t="s">
        <v>68</v>
      </c>
      <c r="H4" s="235"/>
      <c r="I4" s="237"/>
      <c r="J4" s="237"/>
      <c r="K4" s="302"/>
    </row>
    <row r="5" spans="1:17" x14ac:dyDescent="0.2">
      <c r="A5" s="298"/>
      <c r="B5" s="299"/>
      <c r="C5" s="299"/>
      <c r="D5" s="299"/>
      <c r="E5" s="299"/>
      <c r="F5" s="299"/>
      <c r="G5" s="299"/>
      <c r="H5" s="299"/>
      <c r="I5" s="299"/>
      <c r="J5" s="4"/>
      <c r="K5" s="24"/>
    </row>
    <row r="6" spans="1:17" s="35" customFormat="1" x14ac:dyDescent="0.2">
      <c r="A6" s="36" t="s">
        <v>70</v>
      </c>
      <c r="B6" s="303"/>
      <c r="C6" s="282"/>
      <c r="D6" s="282"/>
      <c r="E6" s="304"/>
      <c r="G6" s="226" t="s">
        <v>71</v>
      </c>
      <c r="H6" s="226"/>
      <c r="I6" s="256"/>
      <c r="J6" s="282"/>
      <c r="K6" s="283"/>
    </row>
    <row r="7" spans="1:17" x14ac:dyDescent="0.2">
      <c r="A7" s="23"/>
      <c r="B7" s="4"/>
      <c r="C7" s="4"/>
      <c r="D7" s="4"/>
      <c r="E7" s="4"/>
      <c r="F7" s="4"/>
      <c r="G7" s="4"/>
      <c r="H7" s="4"/>
      <c r="I7" s="4"/>
      <c r="J7" s="4"/>
      <c r="K7" s="24"/>
    </row>
    <row r="8" spans="1:17" s="35" customFormat="1" x14ac:dyDescent="0.2">
      <c r="A8" s="36" t="s">
        <v>69</v>
      </c>
      <c r="B8" s="255"/>
      <c r="C8" s="282"/>
      <c r="D8" s="282"/>
      <c r="E8" s="304"/>
      <c r="G8" s="38" t="s">
        <v>72</v>
      </c>
      <c r="H8" s="255"/>
      <c r="I8" s="282"/>
      <c r="J8" s="282"/>
      <c r="K8" s="304"/>
    </row>
    <row r="9" spans="1:17" x14ac:dyDescent="0.2">
      <c r="A9" s="23"/>
      <c r="B9" s="4"/>
      <c r="C9" s="4"/>
      <c r="D9" s="4"/>
      <c r="E9" s="4"/>
      <c r="F9" s="4"/>
      <c r="G9" s="4"/>
      <c r="H9" s="4"/>
      <c r="I9" s="4"/>
      <c r="J9" s="4"/>
      <c r="K9" s="24"/>
    </row>
    <row r="10" spans="1:17" x14ac:dyDescent="0.2">
      <c r="A10" s="164" t="s">
        <v>46</v>
      </c>
      <c r="B10" s="292"/>
      <c r="C10" s="293"/>
      <c r="D10" s="293"/>
      <c r="E10" s="294"/>
      <c r="G10" s="38" t="s">
        <v>47</v>
      </c>
      <c r="H10" s="284"/>
      <c r="I10" s="285"/>
      <c r="J10" s="285"/>
      <c r="K10" s="286"/>
    </row>
    <row r="11" spans="1:17" x14ac:dyDescent="0.2">
      <c r="A11" s="29"/>
      <c r="E11" s="17"/>
      <c r="K11" s="51"/>
    </row>
    <row r="12" spans="1:17" x14ac:dyDescent="0.2">
      <c r="A12" s="165" t="s">
        <v>48</v>
      </c>
      <c r="B12" s="166" t="s">
        <v>64</v>
      </c>
      <c r="C12" s="38" t="str">
        <f t="shared" ref="C12:G12" si="0">IF(B12="","",VLOOKUP(B12,Day,2))</f>
        <v>Sat</v>
      </c>
      <c r="D12" s="38" t="str">
        <f t="shared" si="0"/>
        <v>Sun</v>
      </c>
      <c r="E12" s="38" t="str">
        <f>IF(D12="","",VLOOKUP(D12,Day,2))</f>
        <v>Mon</v>
      </c>
      <c r="F12" s="38" t="str">
        <f t="shared" si="0"/>
        <v>Tue</v>
      </c>
      <c r="G12" s="38" t="str">
        <f t="shared" si="0"/>
        <v>Wed</v>
      </c>
      <c r="H12" s="38" t="str">
        <f>IF(G12="","",VLOOKUP(G12,Day,2))</f>
        <v>Thu</v>
      </c>
      <c r="I12" s="17"/>
      <c r="J12" s="17" t="s">
        <v>73</v>
      </c>
      <c r="K12" s="167" t="s">
        <v>75</v>
      </c>
      <c r="L12" s="34"/>
      <c r="M12" s="34"/>
      <c r="N12" s="34"/>
      <c r="O12" s="34"/>
    </row>
    <row r="13" spans="1:17" x14ac:dyDescent="0.2">
      <c r="A13" s="165" t="s">
        <v>50</v>
      </c>
      <c r="B13" s="168">
        <v>44715</v>
      </c>
      <c r="C13" s="169">
        <f t="shared" ref="C13:H13" si="1">IF($B$13&lt;1,"",B13+1)</f>
        <v>44716</v>
      </c>
      <c r="D13" s="169">
        <f t="shared" si="1"/>
        <v>44717</v>
      </c>
      <c r="E13" s="169">
        <f t="shared" si="1"/>
        <v>44718</v>
      </c>
      <c r="F13" s="169">
        <f t="shared" si="1"/>
        <v>44719</v>
      </c>
      <c r="G13" s="169">
        <f t="shared" si="1"/>
        <v>44720</v>
      </c>
      <c r="H13" s="169">
        <f t="shared" si="1"/>
        <v>44721</v>
      </c>
      <c r="I13" s="38" t="s">
        <v>51</v>
      </c>
      <c r="J13" s="38" t="s">
        <v>74</v>
      </c>
      <c r="K13" s="167" t="s">
        <v>74</v>
      </c>
      <c r="L13" s="19"/>
      <c r="M13" s="19"/>
      <c r="N13" s="19" t="s">
        <v>64</v>
      </c>
      <c r="O13" s="19" t="s">
        <v>65</v>
      </c>
    </row>
    <row r="14" spans="1:17" x14ac:dyDescent="0.2">
      <c r="A14" s="170" t="s">
        <v>87</v>
      </c>
      <c r="B14" s="305" t="s">
        <v>199</v>
      </c>
      <c r="C14" s="306"/>
      <c r="D14" s="306"/>
      <c r="E14" s="306"/>
      <c r="F14" s="306"/>
      <c r="G14" s="306"/>
      <c r="H14" s="307"/>
      <c r="I14" s="54">
        <v>0</v>
      </c>
      <c r="J14" s="55"/>
      <c r="K14" s="39"/>
      <c r="L14" s="19"/>
      <c r="M14" s="19"/>
      <c r="N14" s="19"/>
      <c r="O14" s="19"/>
    </row>
    <row r="15" spans="1:17" x14ac:dyDescent="0.2">
      <c r="A15" s="170" t="s">
        <v>88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54">
        <f t="shared" ref="I15:I16" si="2">SUM(B15:H15)</f>
        <v>0</v>
      </c>
      <c r="J15" s="58"/>
      <c r="K15" s="59"/>
      <c r="L15" s="19"/>
      <c r="M15" s="19"/>
      <c r="N15" s="19"/>
      <c r="O15" s="19"/>
    </row>
    <row r="16" spans="1:17" x14ac:dyDescent="0.2">
      <c r="A16" s="170" t="s">
        <v>15</v>
      </c>
      <c r="B16" s="223">
        <v>0</v>
      </c>
      <c r="C16" s="223">
        <v>0</v>
      </c>
      <c r="D16" s="223">
        <v>0</v>
      </c>
      <c r="E16" s="223">
        <v>0</v>
      </c>
      <c r="F16" s="223">
        <v>0</v>
      </c>
      <c r="G16" s="223">
        <v>0</v>
      </c>
      <c r="H16" s="223">
        <v>0</v>
      </c>
      <c r="I16" s="54">
        <f t="shared" si="2"/>
        <v>0</v>
      </c>
      <c r="J16" s="53">
        <f>I16</f>
        <v>0</v>
      </c>
      <c r="K16" s="52"/>
      <c r="L16" s="19"/>
      <c r="M16" s="19"/>
      <c r="N16" s="19" t="s">
        <v>66</v>
      </c>
      <c r="O16" s="19" t="s">
        <v>49</v>
      </c>
      <c r="Q16" s="19"/>
    </row>
    <row r="17" spans="1:15" ht="13.5" thickBot="1" x14ac:dyDescent="0.25">
      <c r="A17" s="170" t="s">
        <v>89</v>
      </c>
      <c r="B17" s="307"/>
      <c r="C17" s="315"/>
      <c r="D17" s="315"/>
      <c r="E17" s="315"/>
      <c r="F17" s="315"/>
      <c r="G17" s="315"/>
      <c r="H17" s="316"/>
      <c r="I17" s="54">
        <v>0</v>
      </c>
      <c r="J17" s="53"/>
      <c r="K17" s="39"/>
      <c r="L17" s="19"/>
      <c r="M17" s="19"/>
      <c r="N17" s="19" t="s">
        <v>65</v>
      </c>
      <c r="O17" s="19" t="s">
        <v>67</v>
      </c>
    </row>
    <row r="18" spans="1:15" ht="13.5" thickBot="1" x14ac:dyDescent="0.25">
      <c r="A18" s="171" t="s">
        <v>52</v>
      </c>
      <c r="B18" s="56">
        <f>F19</f>
        <v>0</v>
      </c>
      <c r="C18" s="71"/>
      <c r="D18" s="72"/>
      <c r="E18" s="72"/>
      <c r="F18" s="72"/>
      <c r="G18" s="73"/>
      <c r="H18" s="74"/>
      <c r="I18" s="185">
        <f>SUM(B18:H18)</f>
        <v>0</v>
      </c>
      <c r="J18" s="53">
        <f>I18</f>
        <v>0</v>
      </c>
      <c r="K18" s="52"/>
      <c r="L18" s="19"/>
      <c r="M18" s="19"/>
      <c r="N18" s="35" t="s">
        <v>67</v>
      </c>
      <c r="O18" s="19" t="s">
        <v>66</v>
      </c>
    </row>
    <row r="19" spans="1:15" ht="13.5" thickBot="1" x14ac:dyDescent="0.25">
      <c r="A19" s="172" t="s">
        <v>53</v>
      </c>
      <c r="B19" s="18"/>
      <c r="C19" s="49" t="s">
        <v>54</v>
      </c>
      <c r="D19" s="186">
        <v>0.7</v>
      </c>
      <c r="E19" s="49" t="s">
        <v>55</v>
      </c>
      <c r="F19" s="173">
        <f>ROUND(B19*D19,2)</f>
        <v>0</v>
      </c>
      <c r="G19" s="321"/>
      <c r="H19" s="322"/>
      <c r="I19" s="61"/>
      <c r="J19" s="63"/>
      <c r="K19" s="62"/>
      <c r="L19" s="19"/>
      <c r="M19" s="19"/>
      <c r="N19" s="19" t="s">
        <v>92</v>
      </c>
      <c r="O19" s="19" t="s">
        <v>64</v>
      </c>
    </row>
    <row r="20" spans="1:15" ht="13.5" thickBot="1" x14ac:dyDescent="0.25">
      <c r="A20" s="170" t="s">
        <v>122</v>
      </c>
      <c r="B20" s="117">
        <v>0</v>
      </c>
      <c r="C20" s="118">
        <v>0</v>
      </c>
      <c r="D20" s="118">
        <v>0</v>
      </c>
      <c r="E20" s="26">
        <v>0</v>
      </c>
      <c r="F20" s="26">
        <v>0</v>
      </c>
      <c r="G20" s="118">
        <v>0</v>
      </c>
      <c r="H20" s="117"/>
      <c r="I20" s="185">
        <f>SUM(B20:H20)</f>
        <v>0</v>
      </c>
      <c r="J20" s="53"/>
      <c r="K20" s="39"/>
      <c r="L20" s="19"/>
      <c r="M20" s="19"/>
      <c r="N20" s="19" t="s">
        <v>49</v>
      </c>
      <c r="O20" s="19" t="s">
        <v>93</v>
      </c>
    </row>
    <row r="21" spans="1:15" ht="13.5" thickBot="1" x14ac:dyDescent="0.25">
      <c r="A21" s="170" t="s">
        <v>201</v>
      </c>
      <c r="B21" s="317"/>
      <c r="C21" s="318"/>
      <c r="D21" s="319"/>
      <c r="E21" s="116" t="s">
        <v>123</v>
      </c>
      <c r="F21" s="312">
        <v>0</v>
      </c>
      <c r="G21" s="313"/>
      <c r="H21" s="314"/>
      <c r="I21" s="57">
        <f>B21*F21</f>
        <v>0</v>
      </c>
      <c r="J21" s="55">
        <f>I21</f>
        <v>0</v>
      </c>
      <c r="K21" s="52"/>
      <c r="L21" s="19"/>
      <c r="M21" s="19"/>
      <c r="N21" s="19" t="s">
        <v>93</v>
      </c>
      <c r="O21" s="19" t="s">
        <v>92</v>
      </c>
    </row>
    <row r="22" spans="1:15" x14ac:dyDescent="0.2">
      <c r="A22" s="170" t="s">
        <v>90</v>
      </c>
      <c r="B22" s="119"/>
      <c r="C22" s="119"/>
      <c r="D22" s="119"/>
      <c r="E22" s="26"/>
      <c r="F22" s="119"/>
      <c r="G22" s="119"/>
      <c r="H22" s="119">
        <v>0</v>
      </c>
      <c r="I22" s="54">
        <f>SUM(B22:H22)</f>
        <v>0</v>
      </c>
      <c r="J22" s="58"/>
      <c r="K22" s="39"/>
      <c r="L22" s="19"/>
      <c r="M22" s="19"/>
      <c r="N22" s="19"/>
      <c r="O22" s="19"/>
    </row>
    <row r="23" spans="1:15" x14ac:dyDescent="0.2">
      <c r="A23" s="170" t="s">
        <v>129</v>
      </c>
      <c r="B23" s="119"/>
      <c r="C23" s="119"/>
      <c r="D23" s="119"/>
      <c r="E23" s="26"/>
      <c r="F23" s="119"/>
      <c r="G23" s="119"/>
      <c r="H23" s="123"/>
      <c r="I23" s="54">
        <f>SUM(B23:H23)</f>
        <v>0</v>
      </c>
      <c r="J23" s="58"/>
      <c r="K23" s="39"/>
      <c r="L23" s="19"/>
      <c r="M23" s="19"/>
      <c r="N23" s="19"/>
      <c r="O23" s="19"/>
    </row>
    <row r="24" spans="1:15" x14ac:dyDescent="0.2">
      <c r="A24" s="170" t="s">
        <v>124</v>
      </c>
      <c r="B24" s="309" t="s">
        <v>202</v>
      </c>
      <c r="C24" s="310"/>
      <c r="D24" s="310"/>
      <c r="E24" s="310"/>
      <c r="F24" s="310"/>
      <c r="G24" s="310"/>
      <c r="H24" s="311"/>
      <c r="I24" s="54">
        <v>0</v>
      </c>
      <c r="J24" s="53"/>
      <c r="K24" s="39"/>
      <c r="L24" s="19"/>
      <c r="M24" s="19"/>
      <c r="N24" s="19"/>
      <c r="O24" s="19"/>
    </row>
    <row r="25" spans="1:15" ht="13.5" thickBot="1" x14ac:dyDescent="0.25">
      <c r="A25" s="170" t="s">
        <v>200</v>
      </c>
      <c r="B25" s="220"/>
      <c r="C25" s="220"/>
      <c r="D25" s="221"/>
      <c r="E25" s="222" t="s">
        <v>220</v>
      </c>
      <c r="F25" s="220"/>
      <c r="G25" s="222"/>
      <c r="H25" s="220"/>
      <c r="I25" s="218">
        <v>0</v>
      </c>
      <c r="J25" s="219">
        <v>0</v>
      </c>
      <c r="K25" s="163"/>
      <c r="L25" s="19"/>
      <c r="M25" s="19"/>
      <c r="N25" s="19"/>
      <c r="O25" s="19"/>
    </row>
    <row r="26" spans="1:15" ht="13.5" thickBot="1" x14ac:dyDescent="0.25">
      <c r="A26" s="326" t="s">
        <v>91</v>
      </c>
      <c r="B26" s="327"/>
      <c r="C26" s="327"/>
      <c r="D26" s="327"/>
      <c r="E26" s="327"/>
      <c r="F26" s="327"/>
      <c r="G26" s="327"/>
      <c r="H26" s="327"/>
      <c r="I26" s="328"/>
      <c r="J26" s="174">
        <f>SUM(J14:J25)</f>
        <v>0</v>
      </c>
      <c r="K26" s="40">
        <f>SUM(K14:K25)</f>
        <v>0</v>
      </c>
      <c r="L26" s="19"/>
      <c r="M26" s="19"/>
      <c r="N26" s="19"/>
      <c r="O26" s="19"/>
    </row>
    <row r="27" spans="1:15" ht="13.5" thickBot="1" x14ac:dyDescent="0.25">
      <c r="A27" s="101" t="s">
        <v>82</v>
      </c>
      <c r="B27" s="287"/>
      <c r="C27" s="287"/>
      <c r="D27" s="287"/>
      <c r="E27" s="287"/>
      <c r="F27" s="287"/>
      <c r="G27" s="287"/>
      <c r="H27" s="287"/>
      <c r="I27" s="75"/>
      <c r="J27" s="308">
        <f>SUM(I14:I25)</f>
        <v>0</v>
      </c>
      <c r="K27" s="268"/>
      <c r="M27" s="19"/>
      <c r="N27" s="19"/>
      <c r="O27" s="19"/>
    </row>
    <row r="28" spans="1:15" x14ac:dyDescent="0.2">
      <c r="A28" s="323" t="s">
        <v>117</v>
      </c>
      <c r="B28" s="324"/>
      <c r="C28" s="324"/>
      <c r="D28" s="324"/>
      <c r="E28" s="324"/>
      <c r="F28" s="325"/>
      <c r="G28" s="320" t="s">
        <v>103</v>
      </c>
      <c r="H28" s="320"/>
      <c r="I28" s="320"/>
      <c r="J28" s="68" t="s">
        <v>58</v>
      </c>
      <c r="K28" s="69" t="s">
        <v>59</v>
      </c>
      <c r="L28" s="19"/>
      <c r="M28" s="19"/>
      <c r="N28" s="19"/>
      <c r="O28" s="19"/>
    </row>
    <row r="29" spans="1:15" x14ac:dyDescent="0.2">
      <c r="A29" s="175" t="s">
        <v>110</v>
      </c>
      <c r="B29" s="176" t="s">
        <v>104</v>
      </c>
      <c r="C29" s="102"/>
      <c r="D29" s="175" t="s">
        <v>110</v>
      </c>
      <c r="E29" s="66"/>
      <c r="F29" s="66" t="s">
        <v>104</v>
      </c>
      <c r="G29" s="257" t="s">
        <v>107</v>
      </c>
      <c r="H29" s="258"/>
      <c r="I29" s="76" t="s">
        <v>86</v>
      </c>
      <c r="J29" s="31" t="s">
        <v>118</v>
      </c>
      <c r="K29" s="184">
        <f>'Travel Advance_City Paid Expens'!H32</f>
        <v>0</v>
      </c>
      <c r="L29" s="19"/>
      <c r="M29" s="19"/>
      <c r="N29" s="19"/>
      <c r="O29" s="19"/>
    </row>
    <row r="30" spans="1:15" x14ac:dyDescent="0.2">
      <c r="A30" s="177"/>
      <c r="B30" s="98"/>
      <c r="C30" s="99"/>
      <c r="D30" s="280"/>
      <c r="E30" s="281"/>
      <c r="F30" s="60"/>
      <c r="G30" s="257"/>
      <c r="H30" s="258"/>
      <c r="I30" s="115"/>
      <c r="J30" s="32" t="s">
        <v>60</v>
      </c>
      <c r="K30" s="77">
        <f>J26</f>
        <v>0</v>
      </c>
      <c r="L30" s="19"/>
      <c r="M30" s="19"/>
      <c r="N30" s="19"/>
      <c r="O30" s="19"/>
    </row>
    <row r="31" spans="1:15" x14ac:dyDescent="0.2">
      <c r="A31" s="177"/>
      <c r="B31" s="98"/>
      <c r="C31" s="99"/>
      <c r="D31" s="288"/>
      <c r="E31" s="280"/>
      <c r="F31" s="60"/>
      <c r="G31" s="291" t="s">
        <v>120</v>
      </c>
      <c r="H31" s="263"/>
      <c r="I31" s="264"/>
      <c r="J31" s="32" t="s">
        <v>119</v>
      </c>
      <c r="K31" s="77">
        <f>SUM(I33:I34)</f>
        <v>0</v>
      </c>
      <c r="L31" s="19"/>
      <c r="M31" s="19"/>
      <c r="N31" s="19"/>
      <c r="O31" s="19"/>
    </row>
    <row r="32" spans="1:15" x14ac:dyDescent="0.2">
      <c r="A32" s="177"/>
      <c r="B32" s="98"/>
      <c r="C32" s="99"/>
      <c r="D32" s="280"/>
      <c r="E32" s="281"/>
      <c r="F32" s="60"/>
      <c r="G32" s="257" t="s">
        <v>121</v>
      </c>
      <c r="H32" s="258"/>
      <c r="I32" s="113" t="s">
        <v>86</v>
      </c>
      <c r="J32" s="32" t="s">
        <v>61</v>
      </c>
      <c r="K32" s="114">
        <f>K29-K30-K31</f>
        <v>0</v>
      </c>
      <c r="L32" s="19"/>
      <c r="M32" s="19"/>
      <c r="N32" s="19"/>
      <c r="O32" s="19"/>
    </row>
    <row r="33" spans="1:15" x14ac:dyDescent="0.2">
      <c r="A33" s="177"/>
      <c r="B33" s="98"/>
      <c r="C33" s="99"/>
      <c r="D33" s="280"/>
      <c r="E33" s="281"/>
      <c r="F33" s="60"/>
      <c r="G33" s="257"/>
      <c r="H33" s="258"/>
      <c r="I33" s="113"/>
      <c r="J33" s="32" t="s">
        <v>62</v>
      </c>
      <c r="K33" s="70">
        <f>MAX(0,K32)</f>
        <v>0</v>
      </c>
      <c r="L33" s="19"/>
      <c r="M33" s="19"/>
      <c r="N33" s="19"/>
      <c r="O33" s="19"/>
    </row>
    <row r="34" spans="1:15" ht="13.5" thickBot="1" x14ac:dyDescent="0.25">
      <c r="A34" s="177"/>
      <c r="B34" s="98"/>
      <c r="C34" s="100"/>
      <c r="D34" s="279" t="s">
        <v>105</v>
      </c>
      <c r="E34" s="279"/>
      <c r="F34" s="97">
        <f>SUM(B30:B34,F30:F33)</f>
        <v>0</v>
      </c>
      <c r="G34" s="289"/>
      <c r="H34" s="290"/>
      <c r="I34" s="113"/>
      <c r="J34" s="178" t="s">
        <v>63</v>
      </c>
      <c r="K34" s="179">
        <f>-MIN(0,K32)</f>
        <v>0</v>
      </c>
      <c r="M34" s="19"/>
      <c r="N34" s="19"/>
      <c r="O34" s="19"/>
    </row>
    <row r="35" spans="1:15" ht="13.5" thickBot="1" x14ac:dyDescent="0.25">
      <c r="A35" s="180"/>
      <c r="B35" s="27"/>
      <c r="C35" s="27"/>
      <c r="D35" s="27"/>
      <c r="E35" s="67"/>
      <c r="F35" s="3"/>
      <c r="G35" s="67"/>
      <c r="H35" s="3"/>
      <c r="I35" s="3"/>
      <c r="J35" s="181" t="s">
        <v>185</v>
      </c>
      <c r="K35" s="182"/>
      <c r="M35" s="19"/>
      <c r="N35" s="19"/>
      <c r="O35" s="19"/>
    </row>
    <row r="36" spans="1:15" x14ac:dyDescent="0.2">
      <c r="A36" s="29" t="s">
        <v>83</v>
      </c>
      <c r="I36" s="19"/>
      <c r="J36" s="19"/>
      <c r="K36" s="28"/>
    </row>
    <row r="37" spans="1:15" x14ac:dyDescent="0.2">
      <c r="A37" s="29" t="s">
        <v>84</v>
      </c>
      <c r="I37" s="19"/>
      <c r="J37" s="19"/>
      <c r="K37" s="28"/>
    </row>
    <row r="38" spans="1:15" x14ac:dyDescent="0.2">
      <c r="A38" s="29" t="s">
        <v>85</v>
      </c>
      <c r="I38" s="19"/>
      <c r="J38" s="19"/>
      <c r="K38" s="28"/>
    </row>
    <row r="39" spans="1:15" x14ac:dyDescent="0.2">
      <c r="A39" s="30"/>
      <c r="I39" s="19"/>
      <c r="J39" s="19"/>
      <c r="K39" s="28"/>
    </row>
    <row r="40" spans="1:15" x14ac:dyDescent="0.2">
      <c r="A40" s="30"/>
      <c r="D40" s="60" t="s">
        <v>56</v>
      </c>
      <c r="E40" s="254"/>
      <c r="F40" s="254"/>
      <c r="G40" s="254"/>
      <c r="H40" s="254"/>
      <c r="I40" s="19"/>
      <c r="J40" s="19"/>
      <c r="K40" s="28"/>
    </row>
    <row r="41" spans="1:15" ht="13.5" thickBot="1" x14ac:dyDescent="0.25">
      <c r="A41" s="29"/>
      <c r="D41" s="60" t="s">
        <v>57</v>
      </c>
      <c r="E41" s="277"/>
      <c r="F41" s="278"/>
      <c r="I41" s="19"/>
      <c r="J41" s="19"/>
      <c r="K41" s="28"/>
    </row>
    <row r="42" spans="1:15" ht="13.5" thickBot="1" x14ac:dyDescent="0.25">
      <c r="A42" s="183"/>
      <c r="B42" s="33"/>
      <c r="C42" s="33"/>
      <c r="D42" s="33"/>
      <c r="E42" s="33"/>
      <c r="F42" s="33"/>
      <c r="G42" s="33"/>
      <c r="H42" s="33"/>
      <c r="I42" s="33"/>
      <c r="J42" s="64" t="s">
        <v>116</v>
      </c>
      <c r="K42" s="65">
        <v>44848</v>
      </c>
    </row>
  </sheetData>
  <dataConsolidate/>
  <mergeCells count="37">
    <mergeCell ref="B14:H14"/>
    <mergeCell ref="A5:I5"/>
    <mergeCell ref="D30:E30"/>
    <mergeCell ref="B8:E8"/>
    <mergeCell ref="H8:K8"/>
    <mergeCell ref="J27:K27"/>
    <mergeCell ref="B24:H24"/>
    <mergeCell ref="F21:H21"/>
    <mergeCell ref="B17:H17"/>
    <mergeCell ref="B21:D21"/>
    <mergeCell ref="G28:I28"/>
    <mergeCell ref="G19:H19"/>
    <mergeCell ref="A28:F28"/>
    <mergeCell ref="A26:I26"/>
    <mergeCell ref="A1:K1"/>
    <mergeCell ref="A2:K2"/>
    <mergeCell ref="B4:E4"/>
    <mergeCell ref="G6:H6"/>
    <mergeCell ref="H4:K4"/>
    <mergeCell ref="A3:I3"/>
    <mergeCell ref="B6:E6"/>
    <mergeCell ref="E41:F41"/>
    <mergeCell ref="G33:H33"/>
    <mergeCell ref="D34:E34"/>
    <mergeCell ref="D33:E33"/>
    <mergeCell ref="I6:K6"/>
    <mergeCell ref="G29:H29"/>
    <mergeCell ref="G30:H30"/>
    <mergeCell ref="H10:K10"/>
    <mergeCell ref="B27:H27"/>
    <mergeCell ref="D31:E31"/>
    <mergeCell ref="D32:E32"/>
    <mergeCell ref="G34:H34"/>
    <mergeCell ref="G32:H32"/>
    <mergeCell ref="G31:I31"/>
    <mergeCell ref="E40:H40"/>
    <mergeCell ref="B10:E10"/>
  </mergeCells>
  <phoneticPr fontId="3" type="noConversion"/>
  <dataValidations xWindow="213" yWindow="488" count="4">
    <dataValidation type="date" operator="lessThan" allowBlank="1" showInputMessage="1" showErrorMessage="1" error="This must be blank, or be earlier than the date of this report." prompt="If an advance was received, enter the date it was received.  If not, leave it blank." sqref="E29" xr:uid="{00000000-0002-0000-0300-000000000000}">
      <formula1>I27</formula1>
    </dataValidation>
    <dataValidation allowBlank="1" showErrorMessage="1" sqref="K29" xr:uid="{00000000-0002-0000-0300-000001000000}"/>
    <dataValidation type="list" operator="equal" allowBlank="1" showInputMessage="1" showErrorMessage="1" error="You must choose from the drop down list" promptTitle="Day" prompt="From the drop down list, choose a 3 letter abbreviation for the first day covered by this expense report." sqref="B12" xr:uid="{00000000-0002-0000-0300-000002000000}">
      <formula1>"Sun, Mon, Tue, Wed, Thu, Fri, Sat"</formula1>
    </dataValidation>
    <dataValidation type="date" operator="greaterThan" allowBlank="1" showInputMessage="1" showErrorMessage="1" prompt="Enter the date for the first day of travel.  The following dates will be entered automatically." sqref="B13" xr:uid="{00000000-0002-0000-0300-000003000000}">
      <formula1>36312</formula1>
    </dataValidation>
  </dataValidations>
  <printOptions horizontalCentered="1"/>
  <pageMargins left="0.25" right="0.25" top="0.5" bottom="0.5" header="0.5" footer="0.5"/>
  <pageSetup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workbookViewId="0">
      <selection activeCell="B4" sqref="B4:D9"/>
    </sheetView>
  </sheetViews>
  <sheetFormatPr defaultRowHeight="12.75" x14ac:dyDescent="0.2"/>
  <cols>
    <col min="1" max="1" width="22.85546875" customWidth="1"/>
    <col min="2" max="4" width="12.7109375" customWidth="1"/>
  </cols>
  <sheetData>
    <row r="1" spans="1:4" ht="33.75" x14ac:dyDescent="0.2">
      <c r="A1" s="332" t="s">
        <v>207</v>
      </c>
      <c r="B1" s="333"/>
      <c r="C1" s="333"/>
      <c r="D1" s="334"/>
    </row>
    <row r="2" spans="1:4" ht="23.25" x14ac:dyDescent="0.2">
      <c r="A2" s="329" t="s">
        <v>208</v>
      </c>
      <c r="B2" s="330"/>
      <c r="C2" s="330"/>
      <c r="D2" s="331"/>
    </row>
    <row r="3" spans="1:4" ht="33.75" x14ac:dyDescent="0.2">
      <c r="A3" s="192" t="s">
        <v>7</v>
      </c>
      <c r="B3" s="191" t="s">
        <v>209</v>
      </c>
      <c r="C3" s="191" t="s">
        <v>210</v>
      </c>
      <c r="D3" s="191" t="s">
        <v>211</v>
      </c>
    </row>
    <row r="4" spans="1:4" ht="40.5" customHeight="1" x14ac:dyDescent="0.2">
      <c r="A4" s="197">
        <v>44715</v>
      </c>
      <c r="B4" s="46"/>
      <c r="C4" s="46"/>
      <c r="D4" s="46"/>
    </row>
    <row r="5" spans="1:4" ht="40.5" customHeight="1" x14ac:dyDescent="0.2">
      <c r="A5" s="197">
        <v>44716</v>
      </c>
      <c r="B5" s="46"/>
      <c r="C5" s="46"/>
      <c r="D5" s="46"/>
    </row>
    <row r="6" spans="1:4" ht="40.5" customHeight="1" x14ac:dyDescent="0.2">
      <c r="A6" s="197">
        <v>44717</v>
      </c>
      <c r="B6" s="46"/>
      <c r="C6" s="46"/>
      <c r="D6" s="46"/>
    </row>
    <row r="7" spans="1:4" ht="40.5" customHeight="1" x14ac:dyDescent="0.2">
      <c r="A7" s="197">
        <v>44718</v>
      </c>
      <c r="B7" s="46"/>
      <c r="C7" s="46"/>
      <c r="D7" s="46"/>
    </row>
    <row r="8" spans="1:4" ht="40.5" customHeight="1" x14ac:dyDescent="0.2">
      <c r="A8" s="197">
        <v>44719</v>
      </c>
      <c r="B8" s="46"/>
      <c r="C8" s="46"/>
      <c r="D8" s="46"/>
    </row>
    <row r="9" spans="1:4" ht="40.5" customHeight="1" x14ac:dyDescent="0.2">
      <c r="A9" s="197">
        <v>44720</v>
      </c>
      <c r="B9" s="46"/>
      <c r="C9" s="46"/>
      <c r="D9" s="46"/>
    </row>
    <row r="10" spans="1:4" ht="40.5" customHeight="1" x14ac:dyDescent="0.2">
      <c r="A10" s="46"/>
      <c r="B10" s="46"/>
      <c r="C10" s="46"/>
      <c r="D10" s="46"/>
    </row>
    <row r="11" spans="1:4" ht="40.5" customHeight="1" x14ac:dyDescent="0.2">
      <c r="A11" s="46"/>
      <c r="B11" s="46"/>
      <c r="C11" s="46"/>
      <c r="D11" s="46"/>
    </row>
    <row r="12" spans="1:4" ht="40.5" customHeight="1" x14ac:dyDescent="0.2">
      <c r="A12" s="46"/>
      <c r="B12" s="46"/>
      <c r="C12" s="46"/>
      <c r="D12" s="46"/>
    </row>
    <row r="13" spans="1:4" ht="40.5" customHeight="1" x14ac:dyDescent="0.2">
      <c r="A13" s="46"/>
      <c r="B13" s="46"/>
      <c r="C13" s="46"/>
      <c r="D13" s="46"/>
    </row>
    <row r="14" spans="1:4" ht="40.5" customHeight="1" x14ac:dyDescent="0.2">
      <c r="A14" s="46"/>
      <c r="B14" s="46"/>
      <c r="C14" s="46"/>
      <c r="D14" s="46"/>
    </row>
  </sheetData>
  <mergeCells count="2">
    <mergeCell ref="A2:D2"/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1B426A72BBFC438B3EA0B96E41E754" ma:contentTypeVersion="0" ma:contentTypeDescription="Create a new document." ma:contentTypeScope="" ma:versionID="8ec3a455e3d7bc88260741bbcdc7a41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80E89E-5EFF-4EE1-88D4-FB20A1CE7F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BE4048-5F09-494F-BA49-134CBFC95C13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CE9BA0D-4A28-4844-9B16-A3FF3AEC2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Travel Worksheet</vt:lpstr>
      <vt:lpstr>Travel Advance_City Paid Expens</vt:lpstr>
      <vt:lpstr>Final Expense Report</vt:lpstr>
      <vt:lpstr>Meal Countsheet</vt:lpstr>
      <vt:lpstr>Day</vt:lpstr>
      <vt:lpstr>'Final Expense Report'!Print_Area</vt:lpstr>
      <vt:lpstr>Instructions!Print_Area</vt:lpstr>
      <vt:lpstr>'Travel Advance_City Paid Expens'!Print_Area</vt:lpstr>
      <vt:lpstr>'Travel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Alan L. "Bo" Bohannon</dc:creator>
  <cp:lastModifiedBy>Eva Ramirez</cp:lastModifiedBy>
  <cp:lastPrinted>2022-05-12T19:41:34Z</cp:lastPrinted>
  <dcterms:created xsi:type="dcterms:W3CDTF">2007-01-05T03:55:58Z</dcterms:created>
  <dcterms:modified xsi:type="dcterms:W3CDTF">2025-02-19T20:19:55Z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0x010100AA1B426A72BBFC438B3EA0B96E41E754</vt:lpwstr>
  </property>
</Properties>
</file>